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490" windowHeight="78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1" i="1" l="1"/>
  <c r="AX11" i="1"/>
  <c r="AW11" i="1"/>
  <c r="AV11" i="1"/>
  <c r="AZ11" i="1" s="1"/>
  <c r="AY10" i="1"/>
  <c r="AX10" i="1"/>
  <c r="AW10" i="1"/>
  <c r="AV10" i="1"/>
  <c r="AZ10" i="1" s="1"/>
  <c r="AY9" i="1"/>
  <c r="AX9" i="1"/>
  <c r="AW9" i="1"/>
  <c r="AV9" i="1"/>
  <c r="AZ9" i="1" s="1"/>
  <c r="AY8" i="1"/>
  <c r="AX8" i="1"/>
  <c r="AW8" i="1"/>
  <c r="AV8" i="1"/>
  <c r="AZ8" i="1" s="1"/>
  <c r="AY7" i="1"/>
  <c r="AX7" i="1"/>
  <c r="AW7" i="1"/>
  <c r="AV7" i="1"/>
  <c r="AZ7" i="1" s="1"/>
  <c r="AY6" i="1"/>
  <c r="AX6" i="1"/>
  <c r="AW6" i="1"/>
  <c r="AV6" i="1"/>
  <c r="AZ6" i="1" s="1"/>
</calcChain>
</file>

<file path=xl/sharedStrings.xml><?xml version="1.0" encoding="utf-8"?>
<sst xmlns="http://schemas.openxmlformats.org/spreadsheetml/2006/main" count="327" uniqueCount="47">
  <si>
    <t>Acumulado Conciliaciones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</si>
  <si>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</si>
  <si>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</si>
  <si>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</si>
  <si>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</si>
  <si>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</si>
  <si>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</si>
  <si>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</si>
  <si>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</si>
  <si>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</si>
  <si>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</si>
  <si>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</si>
  <si>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</si>
  <si>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Cine</t>
  </si>
  <si>
    <t>Nombre</t>
  </si>
  <si>
    <t>GR</t>
  </si>
  <si>
    <t>Analista de Inventarios</t>
  </si>
  <si>
    <t>Marca</t>
  </si>
  <si>
    <t>Sistema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</si>
  <si>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</si>
  <si>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</si>
  <si>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</si>
  <si>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</si>
  <si>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</si>
  <si>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</si>
  <si>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</si>
  <si>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</si>
  <si>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Cumplimiento</t>
  </si>
  <si>
    <t>C. Sendero</t>
  </si>
  <si>
    <t>GR6</t>
  </si>
  <si>
    <t>Yetzyrath González</t>
  </si>
  <si>
    <t>Tradicional</t>
  </si>
  <si>
    <t>Vista</t>
  </si>
  <si>
    <t>C. Centro Tepozán</t>
  </si>
  <si>
    <t>GR15</t>
  </si>
  <si>
    <t>Miguel Angel Villa</t>
  </si>
  <si>
    <t>C. Arkana Norte (Los Silos)</t>
  </si>
  <si>
    <t>GR11</t>
  </si>
  <si>
    <t>C Coco Drive Vasconcelos</t>
  </si>
  <si>
    <t>VIP</t>
  </si>
  <si>
    <t>Apertura</t>
  </si>
  <si>
    <t>Spyral Playa Del Carmen</t>
  </si>
  <si>
    <t>GR18</t>
  </si>
  <si>
    <t>José Carlos Castillo</t>
  </si>
  <si>
    <t>Spyral</t>
  </si>
  <si>
    <t>Spyral Plaza del Sol Tuxtla</t>
  </si>
  <si>
    <t>GR17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</si>
</sst>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8" xfId="0" applyNumberFormat="1" applyFont="1" applyFill="1" applyBorder="1" applyAlignment="1">
      <alignment horizontal="center"/>
    </xf>
    <xf numFmtId="16" fontId="3" fillId="2" borderId="9" xfId="0" applyNumberFormat="1" applyFont="1" applyFill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"/>
  <sheetViews>
    <sheetView showGridLines="0" tabSelected="1" zoomScale="90" zoomScaleNormal="90" workbookViewId="0">
      <pane xSplit="6" ySplit="5" topLeftCell="AV6" activePane="bottomRight" state="frozen"/>
      <selection pane="topRight" activeCell="G1" sqref="G1"/>
      <selection pane="bottomLeft" activeCell="A6" sqref="A6"/>
      <selection pane="bottomRight" activeCell="AX10" sqref="AX10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46" width="16.7109375" customWidth="1"/>
    <col min="47" max="47" width="0.85546875" customWidth="1"/>
    <col min="48" max="52" width="16.28515625" customWidth="1"/>
  </cols>
  <sheetData>
    <row r="1" spans="1:52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4" t="s">
        <v>2</v>
      </c>
      <c r="L1" s="4"/>
      <c r="M1" s="4"/>
      <c r="N1" s="4"/>
      <c r="O1" s="4" t="s">
        <v>3</v>
      </c>
      <c r="P1" s="4"/>
      <c r="Q1" s="4"/>
      <c r="R1" s="4" t="s">
        <v>4</v>
      </c>
      <c r="S1" s="4"/>
      <c r="T1" s="4"/>
      <c r="U1" s="4"/>
      <c r="V1" s="4" t="s">
        <v>5</v>
      </c>
      <c r="W1" s="4"/>
      <c r="X1" s="4"/>
      <c r="Y1" s="4"/>
      <c r="Z1" s="4" t="s">
        <v>6</v>
      </c>
      <c r="AA1" s="4"/>
      <c r="AB1" s="4"/>
      <c r="AC1" s="4"/>
      <c r="AD1" s="4" t="s">
        <v>7</v>
      </c>
      <c r="AE1" s="4"/>
      <c r="AF1" s="4"/>
      <c r="AG1" s="4"/>
      <c r="AH1" s="4" t="s">
        <v>8</v>
      </c>
      <c r="AI1" s="4"/>
      <c r="AJ1" s="4"/>
      <c r="AK1" s="4"/>
      <c r="AL1" s="4" t="s">
        <v>9</v>
      </c>
      <c r="AM1" s="4"/>
      <c r="AN1" s="4"/>
      <c r="AO1" s="4" t="s">
        <v>10</v>
      </c>
      <c r="AP1" s="4"/>
      <c r="AQ1" s="4"/>
      <c r="AR1" s="4"/>
      <c r="AS1" s="4" t="s">
        <v>11</v>
      </c>
      <c r="AT1" s="4"/>
    </row>
    <row r="2" spans="1:52" ht="16.5" thickTop="1" thickBot="1" x14ac:dyDescent="0.3">
      <c r="A2" s="5"/>
      <c r="B2" s="6"/>
      <c r="C2" s="6"/>
      <c r="D2" s="6"/>
      <c r="E2" s="6"/>
      <c r="F2" s="7"/>
      <c r="H2" s="8">
        <v>42383</v>
      </c>
      <c r="I2" s="8">
        <v>42390</v>
      </c>
      <c r="J2" s="8">
        <v>42397</v>
      </c>
      <c r="K2" s="8">
        <v>42404</v>
      </c>
      <c r="L2" s="8">
        <v>42416</v>
      </c>
      <c r="M2" s="8">
        <v>42418</v>
      </c>
      <c r="N2" s="8">
        <v>42429</v>
      </c>
      <c r="O2" s="8">
        <v>42439</v>
      </c>
      <c r="P2" s="8">
        <v>42451</v>
      </c>
      <c r="Q2" s="8">
        <v>42460</v>
      </c>
      <c r="R2" s="8">
        <v>42467</v>
      </c>
      <c r="S2" s="8">
        <v>42474</v>
      </c>
      <c r="T2" s="8">
        <v>42481</v>
      </c>
      <c r="U2" s="8">
        <v>42486</v>
      </c>
      <c r="V2" s="8">
        <v>42495</v>
      </c>
      <c r="W2" s="8">
        <v>42502</v>
      </c>
      <c r="X2" s="8">
        <v>42506</v>
      </c>
      <c r="Y2" s="8">
        <v>42521</v>
      </c>
      <c r="Z2" s="8">
        <v>42530</v>
      </c>
      <c r="AA2" s="8">
        <v>42537</v>
      </c>
      <c r="AB2" s="8">
        <v>42544</v>
      </c>
      <c r="AC2" s="8">
        <v>42551</v>
      </c>
      <c r="AD2" s="8">
        <v>42558</v>
      </c>
      <c r="AE2" s="8">
        <v>42565</v>
      </c>
      <c r="AF2" s="8">
        <v>42572</v>
      </c>
      <c r="AG2" s="8">
        <v>42579</v>
      </c>
      <c r="AH2" s="8">
        <v>42586</v>
      </c>
      <c r="AI2" s="8">
        <v>42593</v>
      </c>
      <c r="AJ2" s="8">
        <v>42600</v>
      </c>
      <c r="AK2" s="8">
        <v>42612</v>
      </c>
      <c r="AL2" s="8">
        <v>42621</v>
      </c>
      <c r="AM2" s="8">
        <v>42635</v>
      </c>
      <c r="AN2" s="8">
        <v>42642</v>
      </c>
      <c r="AO2" s="8">
        <v>42649</v>
      </c>
      <c r="AP2" s="8">
        <v>42656</v>
      </c>
      <c r="AQ2" s="8">
        <v>42663</v>
      </c>
      <c r="AR2" s="8">
        <v>42674</v>
      </c>
      <c r="AS2" s="8">
        <v>42684</v>
      </c>
      <c r="AT2" s="8">
        <v>42699</v>
      </c>
      <c r="AV2" s="9" t="s">
        <v>12</v>
      </c>
      <c r="AW2" s="10"/>
      <c r="AX2" s="10"/>
      <c r="AY2" s="10"/>
      <c r="AZ2" s="11"/>
    </row>
    <row r="3" spans="1:52" ht="3.75" customHeight="1" thickTop="1" thickBot="1" x14ac:dyDescent="0.25"/>
    <row r="4" spans="1:52" ht="16.5" thickTop="1" thickBot="1" x14ac:dyDescent="0.3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H4" s="13" t="s">
        <v>19</v>
      </c>
      <c r="I4" s="13" t="s">
        <v>20</v>
      </c>
      <c r="J4" s="13" t="s">
        <v>21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19</v>
      </c>
      <c r="P4" s="13" t="s">
        <v>21</v>
      </c>
      <c r="Q4" s="13" t="s">
        <v>22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19</v>
      </c>
      <c r="AA4" s="13" t="s">
        <v>20</v>
      </c>
      <c r="AB4" s="13" t="s">
        <v>21</v>
      </c>
      <c r="AC4" s="13" t="s">
        <v>22</v>
      </c>
      <c r="AD4" s="13" t="s">
        <v>19</v>
      </c>
      <c r="AE4" s="13" t="s">
        <v>20</v>
      </c>
      <c r="AF4" s="13" t="s">
        <v>21</v>
      </c>
      <c r="AG4" s="13" t="s">
        <v>22</v>
      </c>
      <c r="AH4" s="13" t="s">
        <v>19</v>
      </c>
      <c r="AI4" s="13" t="s">
        <v>20</v>
      </c>
      <c r="AJ4" s="13" t="s">
        <v>21</v>
      </c>
      <c r="AK4" s="13" t="s">
        <v>22</v>
      </c>
      <c r="AL4" s="13" t="s">
        <v>19</v>
      </c>
      <c r="AM4" s="13" t="s">
        <v>20</v>
      </c>
      <c r="AN4" s="13" t="s">
        <v>21</v>
      </c>
      <c r="AO4" s="13" t="s">
        <v>19</v>
      </c>
      <c r="AP4" s="13" t="s">
        <v>20</v>
      </c>
      <c r="AQ4" s="13" t="s">
        <v>21</v>
      </c>
      <c r="AR4" s="13" t="s">
        <v>22</v>
      </c>
      <c r="AS4" s="13" t="s">
        <v>19</v>
      </c>
      <c r="AT4" s="13" t="s">
        <v>20</v>
      </c>
      <c r="AU4" s="14"/>
      <c r="AV4" s="15" t="s">
        <v>23</v>
      </c>
      <c r="AW4" s="15" t="s">
        <v>24</v>
      </c>
      <c r="AX4" s="15" t="s">
        <v>25</v>
      </c>
      <c r="AY4" s="15" t="s">
        <v>26</v>
      </c>
      <c r="AZ4" s="16" t="s">
        <v>27</v>
      </c>
    </row>
    <row r="5" spans="1:52" ht="3.75" customHeight="1" thickTop="1" thickBot="1" x14ac:dyDescent="0.25"/>
    <row r="6" spans="1:52" ht="16.5" thickTop="1" thickBot="1" x14ac:dyDescent="0.3">
      <c r="A6" s="17">
        <v>20197</v>
      </c>
      <c r="B6" s="17" t="s">
        <v>28</v>
      </c>
      <c r="C6" s="17" t="s">
        <v>29</v>
      </c>
      <c r="D6" s="17" t="s">
        <v>30</v>
      </c>
      <c r="E6" s="17" t="s">
        <v>31</v>
      </c>
      <c r="F6" s="17" t="s">
        <v>32</v>
      </c>
      <c r="H6" s="15" t="s">
        <v>23</v>
      </c>
      <c r="I6" s="15" t="s">
        <v>25</v>
      </c>
      <c r="J6" s="15" t="s">
        <v>23</v>
      </c>
      <c r="K6" s="15" t="s">
        <v>24</v>
      </c>
      <c r="L6" s="15" t="s">
        <v>23</v>
      </c>
      <c r="M6" s="15" t="s">
        <v>24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5" t="s">
        <v>23</v>
      </c>
      <c r="T6" s="15" t="s">
        <v>24</v>
      </c>
      <c r="U6" s="15" t="s">
        <v>23</v>
      </c>
      <c r="V6" s="15" t="s">
        <v>23</v>
      </c>
      <c r="W6" s="15" t="s">
        <v>23</v>
      </c>
      <c r="X6" s="15" t="s">
        <v>24</v>
      </c>
      <c r="Y6" s="15" t="s">
        <v>23</v>
      </c>
      <c r="Z6" s="15" t="s">
        <v>23</v>
      </c>
      <c r="AA6" s="15" t="s">
        <v>23</v>
      </c>
      <c r="AB6" s="15" t="s">
        <v>23</v>
      </c>
      <c r="AC6" s="15" t="s">
        <v>23</v>
      </c>
      <c r="AD6" s="15" t="s">
        <v>23</v>
      </c>
      <c r="AE6" s="15" t="s">
        <v>23</v>
      </c>
      <c r="AF6" s="15" t="s">
        <v>23</v>
      </c>
      <c r="AG6" s="15" t="s">
        <v>23</v>
      </c>
      <c r="AH6" s="15" t="s">
        <v>24</v>
      </c>
      <c r="AI6" s="15" t="s">
        <v>23</v>
      </c>
      <c r="AJ6" s="15" t="s">
        <v>23</v>
      </c>
      <c r="AK6" s="15" t="s">
        <v>23</v>
      </c>
      <c r="AL6" s="15" t="s">
        <v>23</v>
      </c>
      <c r="AM6" s="15" t="s">
        <v>23</v>
      </c>
      <c r="AN6" s="15" t="s">
        <v>23</v>
      </c>
      <c r="AO6" s="15" t="s">
        <v>23</v>
      </c>
      <c r="AP6" s="15" t="s">
        <v>23</v>
      </c>
      <c r="AQ6" s="15" t="s">
        <v>23</v>
      </c>
      <c r="AR6" s="15" t="s">
        <v>23</v>
      </c>
      <c r="AS6" s="15" t="s">
        <v>25</v>
      </c>
      <c r="AT6" s="15" t="s">
        <v>23</v>
      </c>
      <c r="AV6" s="18">
        <f>COUNTIFS($H6:$AT6,AV$4)</f>
        <v>32</v>
      </c>
      <c r="AW6" s="18">
        <f>COUNTIFS($H6:$AT6,AW$4)</f>
        <v>5</v>
      </c>
      <c r="AX6" s="18">
        <f>COUNTIFS($H6:$AT6,AX$4)</f>
        <v>2</v>
      </c>
      <c r="AY6" s="18">
        <f>COUNTIFS($H6:$AT6,AY$4)</f>
        <v>0</v>
      </c>
      <c r="AZ6" s="19">
        <f>IFERROR(AV6/SUM(AV6,AX6),"Apertura")</f>
        <v>0.94117647058823528</v>
      </c>
    </row>
    <row r="7" spans="1:52" ht="16.5" thickTop="1" thickBot="1" x14ac:dyDescent="0.3">
      <c r="A7" s="17">
        <v>20390</v>
      </c>
      <c r="B7" s="17" t="s">
        <v>33</v>
      </c>
      <c r="C7" s="17" t="s">
        <v>34</v>
      </c>
      <c r="D7" s="17" t="s">
        <v>35</v>
      </c>
      <c r="E7" s="17" t="s">
        <v>31</v>
      </c>
      <c r="F7" s="17" t="s">
        <v>32</v>
      </c>
      <c r="H7" s="15" t="s">
        <v>23</v>
      </c>
      <c r="I7" s="15" t="s">
        <v>23</v>
      </c>
      <c r="J7" s="15" t="s">
        <v>23</v>
      </c>
      <c r="K7" s="15" t="s">
        <v>24</v>
      </c>
      <c r="L7" s="15" t="s">
        <v>23</v>
      </c>
      <c r="M7" s="15" t="s">
        <v>24</v>
      </c>
      <c r="N7" s="15" t="s">
        <v>23</v>
      </c>
      <c r="O7" s="15" t="s">
        <v>23</v>
      </c>
      <c r="P7" s="15" t="s">
        <v>25</v>
      </c>
      <c r="Q7" s="15" t="s">
        <v>23</v>
      </c>
      <c r="R7" s="15" t="s">
        <v>23</v>
      </c>
      <c r="S7" s="15" t="s">
        <v>23</v>
      </c>
      <c r="T7" s="15" t="s">
        <v>24</v>
      </c>
      <c r="U7" s="15" t="s">
        <v>23</v>
      </c>
      <c r="V7" s="15" t="s">
        <v>23</v>
      </c>
      <c r="W7" s="15" t="s">
        <v>23</v>
      </c>
      <c r="X7" s="15" t="s">
        <v>24</v>
      </c>
      <c r="Y7" s="15" t="s">
        <v>26</v>
      </c>
      <c r="Z7" s="15" t="s">
        <v>23</v>
      </c>
      <c r="AA7" s="15" t="s">
        <v>23</v>
      </c>
      <c r="AB7" s="15" t="s">
        <v>23</v>
      </c>
      <c r="AC7" s="15" t="s">
        <v>23</v>
      </c>
      <c r="AD7" s="15" t="s">
        <v>23</v>
      </c>
      <c r="AE7" s="15" t="s">
        <v>23</v>
      </c>
      <c r="AF7" s="15" t="s">
        <v>23</v>
      </c>
      <c r="AG7" s="15" t="s">
        <v>23</v>
      </c>
      <c r="AH7" s="15" t="s">
        <v>24</v>
      </c>
      <c r="AI7" s="15" t="s">
        <v>23</v>
      </c>
      <c r="AJ7" s="15" t="s">
        <v>23</v>
      </c>
      <c r="AK7" s="15" t="s">
        <v>23</v>
      </c>
      <c r="AL7" s="15" t="s">
        <v>23</v>
      </c>
      <c r="AM7" s="15" t="s">
        <v>23</v>
      </c>
      <c r="AN7" s="15" t="s">
        <v>23</v>
      </c>
      <c r="AO7" s="15" t="s">
        <v>23</v>
      </c>
      <c r="AP7" s="15" t="s">
        <v>23</v>
      </c>
      <c r="AQ7" s="15" t="s">
        <v>23</v>
      </c>
      <c r="AR7" s="15" t="s">
        <v>25</v>
      </c>
      <c r="AS7" s="15" t="s">
        <v>25</v>
      </c>
      <c r="AT7" s="15" t="s">
        <v>23</v>
      </c>
      <c r="AV7" s="18">
        <f>COUNTIFS($H7:$AT7,AV$4)</f>
        <v>30</v>
      </c>
      <c r="AW7" s="18">
        <f>COUNTIFS($H7:$AT7,AW$4)</f>
        <v>5</v>
      </c>
      <c r="AX7" s="18">
        <f>COUNTIFS($H7:$AT7,AX$4)</f>
        <v>3</v>
      </c>
      <c r="AY7" s="18">
        <f>COUNTIFS($H7:$AT7,AY$4)</f>
        <v>1</v>
      </c>
      <c r="AZ7" s="19">
        <f>IFERROR(AV7/SUM(AV7,AX7),"Apertura")</f>
        <v>0.90909090909090906</v>
      </c>
    </row>
    <row r="8" spans="1:52" ht="16.5" thickTop="1" thickBot="1" x14ac:dyDescent="0.3">
      <c r="A8" s="17">
        <v>20434</v>
      </c>
      <c r="B8" s="17" t="s">
        <v>36</v>
      </c>
      <c r="C8" s="17" t="s">
        <v>37</v>
      </c>
      <c r="D8" s="17" t="s">
        <v>30</v>
      </c>
      <c r="E8" s="17" t="s">
        <v>31</v>
      </c>
      <c r="F8" s="17" t="s">
        <v>32</v>
      </c>
      <c r="H8" s="15" t="s">
        <v>23</v>
      </c>
      <c r="I8" s="15" t="s">
        <v>23</v>
      </c>
      <c r="J8" s="15" t="s">
        <v>23</v>
      </c>
      <c r="K8" s="15" t="s">
        <v>24</v>
      </c>
      <c r="L8" s="15" t="s">
        <v>23</v>
      </c>
      <c r="M8" s="15" t="s">
        <v>24</v>
      </c>
      <c r="N8" s="15" t="s">
        <v>23</v>
      </c>
      <c r="O8" s="15" t="s">
        <v>23</v>
      </c>
      <c r="P8" s="15" t="s">
        <v>23</v>
      </c>
      <c r="Q8" s="15" t="s">
        <v>23</v>
      </c>
      <c r="R8" s="15" t="s">
        <v>23</v>
      </c>
      <c r="S8" s="15" t="s">
        <v>23</v>
      </c>
      <c r="T8" s="15" t="s">
        <v>24</v>
      </c>
      <c r="U8" s="15" t="s">
        <v>23</v>
      </c>
      <c r="V8" s="15" t="s">
        <v>23</v>
      </c>
      <c r="W8" s="15" t="s">
        <v>23</v>
      </c>
      <c r="X8" s="15" t="s">
        <v>24</v>
      </c>
      <c r="Y8" s="15" t="s">
        <v>23</v>
      </c>
      <c r="Z8" s="15" t="s">
        <v>23</v>
      </c>
      <c r="AA8" s="15" t="s">
        <v>23</v>
      </c>
      <c r="AB8" s="15" t="s">
        <v>23</v>
      </c>
      <c r="AC8" s="15" t="s">
        <v>23</v>
      </c>
      <c r="AD8" s="15" t="s">
        <v>23</v>
      </c>
      <c r="AE8" s="15" t="s">
        <v>23</v>
      </c>
      <c r="AF8" s="15" t="s">
        <v>23</v>
      </c>
      <c r="AG8" s="15" t="s">
        <v>23</v>
      </c>
      <c r="AH8" s="15" t="s">
        <v>24</v>
      </c>
      <c r="AI8" s="15" t="s">
        <v>23</v>
      </c>
      <c r="AJ8" s="15" t="s">
        <v>23</v>
      </c>
      <c r="AK8" s="15" t="s">
        <v>23</v>
      </c>
      <c r="AL8" s="15" t="s">
        <v>23</v>
      </c>
      <c r="AM8" s="15" t="s">
        <v>23</v>
      </c>
      <c r="AN8" s="15" t="s">
        <v>23</v>
      </c>
      <c r="AO8" s="15" t="s">
        <v>23</v>
      </c>
      <c r="AP8" s="15" t="s">
        <v>23</v>
      </c>
      <c r="AQ8" s="15" t="s">
        <v>23</v>
      </c>
      <c r="AR8" s="15" t="s">
        <v>25</v>
      </c>
      <c r="AS8" s="15" t="s">
        <v>25</v>
      </c>
      <c r="AT8" s="15" t="s">
        <v>23</v>
      </c>
      <c r="AV8" s="18">
        <f>COUNTIFS($H8:$AT8,AV$4)</f>
        <v>32</v>
      </c>
      <c r="AW8" s="18">
        <f>COUNTIFS($H8:$AT8,AW$4)</f>
        <v>5</v>
      </c>
      <c r="AX8" s="18">
        <f>COUNTIFS($H8:$AT8,AX$4)</f>
        <v>2</v>
      </c>
      <c r="AY8" s="18">
        <f>COUNTIFS($H8:$AT8,AY$4)</f>
        <v>0</v>
      </c>
      <c r="AZ8" s="19">
        <f>IFERROR(AV8/SUM(AV8,AX8),"Apertura")</f>
        <v>0.94117647058823528</v>
      </c>
    </row>
    <row r="9" spans="1:52" ht="16.5" thickTop="1" thickBot="1" x14ac:dyDescent="0.3">
      <c r="A9" s="17">
        <v>20629</v>
      </c>
      <c r="B9" s="17" t="s">
        <v>38</v>
      </c>
      <c r="C9" s="17" t="s">
        <v>29</v>
      </c>
      <c r="D9" s="17" t="s">
        <v>35</v>
      </c>
      <c r="E9" s="17" t="s">
        <v>39</v>
      </c>
      <c r="F9" s="17" t="s">
        <v>32</v>
      </c>
      <c r="H9" s="15" t="s">
        <v>40</v>
      </c>
      <c r="I9" s="15" t="s">
        <v>40</v>
      </c>
      <c r="J9" s="15" t="s">
        <v>40</v>
      </c>
      <c r="K9" s="15" t="s">
        <v>24</v>
      </c>
      <c r="L9" s="15" t="s">
        <v>40</v>
      </c>
      <c r="M9" s="15" t="s">
        <v>24</v>
      </c>
      <c r="N9" s="15" t="s">
        <v>40</v>
      </c>
      <c r="O9" s="15" t="s">
        <v>40</v>
      </c>
      <c r="P9" s="15" t="s">
        <v>40</v>
      </c>
      <c r="Q9" s="15" t="s">
        <v>23</v>
      </c>
      <c r="R9" s="15" t="s">
        <v>23</v>
      </c>
      <c r="S9" s="15" t="s">
        <v>23</v>
      </c>
      <c r="T9" s="15" t="s">
        <v>24</v>
      </c>
      <c r="U9" s="15" t="s">
        <v>23</v>
      </c>
      <c r="V9" s="15" t="s">
        <v>23</v>
      </c>
      <c r="W9" s="15" t="s">
        <v>25</v>
      </c>
      <c r="X9" s="15" t="s">
        <v>24</v>
      </c>
      <c r="Y9" s="15" t="s">
        <v>23</v>
      </c>
      <c r="Z9" s="15" t="s">
        <v>23</v>
      </c>
      <c r="AA9" s="15" t="s">
        <v>23</v>
      </c>
      <c r="AB9" s="15" t="s">
        <v>23</v>
      </c>
      <c r="AC9" s="15" t="s">
        <v>23</v>
      </c>
      <c r="AD9" s="15" t="s">
        <v>23</v>
      </c>
      <c r="AE9" s="15" t="s">
        <v>23</v>
      </c>
      <c r="AF9" s="15" t="s">
        <v>23</v>
      </c>
      <c r="AG9" s="15" t="s">
        <v>23</v>
      </c>
      <c r="AH9" s="15" t="s">
        <v>24</v>
      </c>
      <c r="AI9" s="15" t="s">
        <v>23</v>
      </c>
      <c r="AJ9" s="15" t="s">
        <v>23</v>
      </c>
      <c r="AK9" s="15" t="s">
        <v>23</v>
      </c>
      <c r="AL9" s="15" t="s">
        <v>23</v>
      </c>
      <c r="AM9" s="15" t="s">
        <v>23</v>
      </c>
      <c r="AN9" s="15" t="s">
        <v>23</v>
      </c>
      <c r="AO9" s="15" t="s">
        <v>23</v>
      </c>
      <c r="AP9" s="15" t="s">
        <v>23</v>
      </c>
      <c r="AQ9" s="15" t="s">
        <v>23</v>
      </c>
      <c r="AR9" s="15" t="s">
        <v>23</v>
      </c>
      <c r="AS9" s="15" t="s">
        <v>25</v>
      </c>
      <c r="AT9" s="15" t="s">
        <v>23</v>
      </c>
      <c r="AV9" s="18">
        <f>COUNTIFS($H9:$AT9,AV$4)</f>
        <v>25</v>
      </c>
      <c r="AW9" s="18">
        <f>COUNTIFS($H9:$AT9,AW$4)</f>
        <v>5</v>
      </c>
      <c r="AX9" s="18">
        <f>COUNTIFS($H9:$AT9,AX$4)</f>
        <v>2</v>
      </c>
      <c r="AY9" s="18">
        <f>COUNTIFS($H9:$AT9,AY$4)</f>
        <v>0</v>
      </c>
      <c r="AZ9" s="19">
        <f>IFERROR(AV9/SUM(AV9,AX9),"Apertura")</f>
        <v>0.92592592592592593</v>
      </c>
    </row>
    <row r="10" spans="1:52" ht="16.5" thickTop="1" thickBot="1" x14ac:dyDescent="0.3">
      <c r="A10" s="17">
        <v>58029</v>
      </c>
      <c r="B10" s="17" t="s">
        <v>41</v>
      </c>
      <c r="C10" s="17" t="s">
        <v>42</v>
      </c>
      <c r="D10" s="17" t="s">
        <v>43</v>
      </c>
      <c r="E10" s="17" t="s">
        <v>44</v>
      </c>
      <c r="F10" s="17" t="s">
        <v>32</v>
      </c>
      <c r="H10" s="15" t="s">
        <v>23</v>
      </c>
      <c r="I10" s="15" t="s">
        <v>23</v>
      </c>
      <c r="J10" s="15" t="s">
        <v>23</v>
      </c>
      <c r="K10" s="15" t="s">
        <v>24</v>
      </c>
      <c r="L10" s="15" t="s">
        <v>23</v>
      </c>
      <c r="M10" s="15" t="s">
        <v>24</v>
      </c>
      <c r="N10" s="15" t="s">
        <v>23</v>
      </c>
      <c r="O10" s="15" t="s">
        <v>23</v>
      </c>
      <c r="P10" s="15" t="s">
        <v>23</v>
      </c>
      <c r="Q10" s="15" t="s">
        <v>23</v>
      </c>
      <c r="R10" s="15" t="s">
        <v>23</v>
      </c>
      <c r="S10" s="15" t="s">
        <v>23</v>
      </c>
      <c r="T10" s="15" t="s">
        <v>24</v>
      </c>
      <c r="U10" s="15" t="s">
        <v>26</v>
      </c>
      <c r="V10" s="15" t="s">
        <v>25</v>
      </c>
      <c r="W10" s="15" t="s">
        <v>23</v>
      </c>
      <c r="X10" s="15" t="s">
        <v>24</v>
      </c>
      <c r="Y10" s="15" t="s">
        <v>26</v>
      </c>
      <c r="Z10" s="15" t="s">
        <v>23</v>
      </c>
      <c r="AA10" s="15" t="s">
        <v>23</v>
      </c>
      <c r="AB10" s="15" t="s">
        <v>23</v>
      </c>
      <c r="AC10" s="15" t="s">
        <v>23</v>
      </c>
      <c r="AD10" s="15" t="s">
        <v>23</v>
      </c>
      <c r="AE10" s="15" t="s">
        <v>23</v>
      </c>
      <c r="AF10" s="15" t="s">
        <v>23</v>
      </c>
      <c r="AG10" s="15" t="s">
        <v>23</v>
      </c>
      <c r="AH10" s="15" t="s">
        <v>24</v>
      </c>
      <c r="AI10" s="15" t="s">
        <v>23</v>
      </c>
      <c r="AJ10" s="15" t="s">
        <v>23</v>
      </c>
      <c r="AK10" s="15" t="s">
        <v>23</v>
      </c>
      <c r="AL10" s="15" t="s">
        <v>23</v>
      </c>
      <c r="AM10" s="15" t="s">
        <v>23</v>
      </c>
      <c r="AN10" s="15" t="s">
        <v>23</v>
      </c>
      <c r="AO10" s="15" t="s">
        <v>23</v>
      </c>
      <c r="AP10" s="15" t="s">
        <v>26</v>
      </c>
      <c r="AQ10" s="15" t="s">
        <v>23</v>
      </c>
      <c r="AR10" s="15" t="s">
        <v>23</v>
      </c>
      <c r="AS10" s="15" t="s">
        <v>25</v>
      </c>
      <c r="AT10" s="15" t="s">
        <v>23</v>
      </c>
      <c r="AV10" s="18">
        <f>COUNTIFS($H10:$AT10,AV$4)</f>
        <v>29</v>
      </c>
      <c r="AW10" s="18">
        <f>COUNTIFS($H10:$AT10,AW$4)</f>
        <v>5</v>
      </c>
      <c r="AX10" s="18">
        <f>COUNTIFS($H10:$AT10,AX$4)</f>
        <v>2</v>
      </c>
      <c r="AY10" s="18">
        <f>COUNTIFS($H10:$AT10,AY$4)</f>
        <v>3</v>
      </c>
      <c r="AZ10" s="19">
        <f>IFERROR(AV10/SUM(AV10,AX10),"Apertura")</f>
        <v>0.93548387096774188</v>
      </c>
    </row>
    <row r="11" spans="1:52" ht="16.5" thickTop="1" thickBot="1" x14ac:dyDescent="0.3">
      <c r="A11" s="17">
        <v>58032</v>
      </c>
      <c r="B11" s="17" t="s">
        <v>45</v>
      </c>
      <c r="C11" s="17" t="s">
        <v>46</v>
      </c>
      <c r="D11" s="17" t="s">
        <v>43</v>
      </c>
      <c r="E11" s="17" t="s">
        <v>44</v>
      </c>
      <c r="F11" s="17" t="s">
        <v>32</v>
      </c>
      <c r="H11" s="15" t="s">
        <v>23</v>
      </c>
      <c r="I11" s="15" t="s">
        <v>23</v>
      </c>
      <c r="J11" s="15" t="s">
        <v>23</v>
      </c>
      <c r="K11" s="15" t="s">
        <v>24</v>
      </c>
      <c r="L11" s="15" t="s">
        <v>23</v>
      </c>
      <c r="M11" s="15" t="s">
        <v>24</v>
      </c>
      <c r="N11" s="15" t="s">
        <v>23</v>
      </c>
      <c r="O11" s="15" t="s">
        <v>26</v>
      </c>
      <c r="P11" s="15" t="s">
        <v>26</v>
      </c>
      <c r="Q11" s="15" t="s">
        <v>23</v>
      </c>
      <c r="R11" s="15" t="s">
        <v>23</v>
      </c>
      <c r="S11" s="15" t="s">
        <v>23</v>
      </c>
      <c r="T11" s="15" t="s">
        <v>24</v>
      </c>
      <c r="U11" s="15" t="s">
        <v>23</v>
      </c>
      <c r="V11" s="15" t="s">
        <v>23</v>
      </c>
      <c r="W11" s="15" t="s">
        <v>23</v>
      </c>
      <c r="X11" s="15" t="s">
        <v>24</v>
      </c>
      <c r="Y11" s="15" t="s">
        <v>23</v>
      </c>
      <c r="Z11" s="15" t="s">
        <v>26</v>
      </c>
      <c r="AA11" s="15" t="s">
        <v>23</v>
      </c>
      <c r="AB11" s="15" t="s">
        <v>23</v>
      </c>
      <c r="AC11" s="15" t="s">
        <v>23</v>
      </c>
      <c r="AD11" s="15" t="s">
        <v>23</v>
      </c>
      <c r="AE11" s="15" t="s">
        <v>23</v>
      </c>
      <c r="AF11" s="15" t="s">
        <v>23</v>
      </c>
      <c r="AG11" s="15" t="s">
        <v>23</v>
      </c>
      <c r="AH11" s="15" t="s">
        <v>24</v>
      </c>
      <c r="AI11" s="15" t="s">
        <v>23</v>
      </c>
      <c r="AJ11" s="15" t="s">
        <v>23</v>
      </c>
      <c r="AK11" s="15" t="s">
        <v>25</v>
      </c>
      <c r="AL11" s="15" t="s">
        <v>23</v>
      </c>
      <c r="AM11" s="15" t="s">
        <v>23</v>
      </c>
      <c r="AN11" s="15" t="s">
        <v>25</v>
      </c>
      <c r="AO11" s="15" t="s">
        <v>23</v>
      </c>
      <c r="AP11" s="15" t="s">
        <v>26</v>
      </c>
      <c r="AQ11" s="15" t="s">
        <v>26</v>
      </c>
      <c r="AR11" s="15" t="s">
        <v>26</v>
      </c>
      <c r="AS11" s="15" t="s">
        <v>25</v>
      </c>
      <c r="AT11" s="15" t="s">
        <v>23</v>
      </c>
      <c r="AV11" s="18">
        <f>COUNTIFS($H11:$AT11,AV$4)</f>
        <v>25</v>
      </c>
      <c r="AW11" s="18">
        <f>COUNTIFS($H11:$AT11,AW$4)</f>
        <v>5</v>
      </c>
      <c r="AX11" s="18">
        <f>COUNTIFS($H11:$AT11,AX$4)</f>
        <v>3</v>
      </c>
      <c r="AY11" s="18">
        <f>COUNTIFS($H11:$AT11,AY$4)</f>
        <v>6</v>
      </c>
      <c r="AZ11" s="19">
        <f>IFERROR(AV11/SUM(AV11,AX11),"Apertura")</f>
        <v>0.8928571428571429</v>
      </c>
    </row>
  </sheetData>
  <mergeCells count="13">
    <mergeCell ref="AV2:AZ2"/>
    <mergeCell ref="Z1:AC1"/>
    <mergeCell ref="AD1:AG1"/>
    <mergeCell ref="AH1:AK1"/>
    <mergeCell ref="AL1:AN1"/>
    <mergeCell ref="AO1:AR1"/>
    <mergeCell ref="AS1:AT1"/>
    <mergeCell ref="A1:F2"/>
    <mergeCell ref="H1:J1"/>
    <mergeCell ref="K1:N1"/>
    <mergeCell ref="O1:Q1"/>
    <mergeCell ref="R1:U1"/>
    <mergeCell ref="V1:Y1"/>
  </mergeCells>
  <conditionalFormatting sqref="AV4:AY4">
    <cfRule type="containsText" dxfId="9" priority="6" operator="containsText" text="Suspendida">
      <formula>NOT(ISERROR(SEARCH("Suspendida",AV4)))</formula>
    </cfRule>
    <cfRule type="containsText" dxfId="8" priority="7" operator="containsText" text="Sin Conciliación">
      <formula>NOT(ISERROR(SEARCH("Sin Conciliación",AV4)))</formula>
    </cfRule>
    <cfRule type="containsText" dxfId="7" priority="8" operator="containsText" text="Apertura">
      <formula>NOT(ISERROR(SEARCH("Apertura",AV4)))</formula>
    </cfRule>
    <cfRule type="containsText" dxfId="6" priority="9" operator="containsText" text="Cancelado">
      <formula>NOT(ISERROR(SEARCH("Cancelado",AV4)))</formula>
    </cfRule>
    <cfRule type="containsText" dxfId="5" priority="10" operator="containsText" text="Finalizado">
      <formula>NOT(ISERROR(SEARCH("Finalizado",AV4)))</formula>
    </cfRule>
  </conditionalFormatting>
  <conditionalFormatting sqref="AZ6:AZ11 H6:AT11">
    <cfRule type="containsText" dxfId="4" priority="1" operator="containsText" text="Suspendida">
      <formula>NOT(ISERROR(SEARCH("Suspendida",H6)))</formula>
    </cfRule>
    <cfRule type="containsText" dxfId="3" priority="2" operator="containsText" text="Sin Conciliación">
      <formula>NOT(ISERROR(SEARCH("Sin Conciliación",H6)))</formula>
    </cfRule>
    <cfRule type="containsText" dxfId="2" priority="3" operator="containsText" text="Apertura">
      <formula>NOT(ISERROR(SEARCH("Apertura",H6)))</formula>
    </cfRule>
    <cfRule type="containsText" dxfId="1" priority="4" operator="containsText" text="Cancelado">
      <formula>NOT(ISERROR(SEARCH("Cancelado",H6)))</formula>
    </cfRule>
    <cfRule type="containsText" dxfId="0" priority="5" operator="containsText" text="Finalizado">
      <formula>NOT(ISERROR(SEARCH("Finalizado",H6)))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2016-12-01T00:33:23Z</dcterms:created>
  <dcterms:modified xsi:type="dcterms:W3CDTF">2016-12-01T00:34:18Z</dcterms:modified>
</cp:coreProperties>
</file>