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ortes\Desktop\"/>
    </mc:Choice>
  </mc:AlternateContent>
  <xr:revisionPtr revIDLastSave="0" documentId="13_ncr:1_{54E64735-7241-4E1D-BDAE-A9FFAB629C69}" xr6:coauthVersionLast="45" xr6:coauthVersionMax="45" xr10:uidLastSave="{00000000-0000-0000-0000-000000000000}"/>
  <bookViews>
    <workbookView xWindow="-108" yWindow="-108" windowWidth="23256" windowHeight="12576" xr2:uid="{F3F739B0-BB17-40DD-9DBA-1D9B88E0480C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2" l="1"/>
  <c r="X6" i="2"/>
  <c r="T6" i="2"/>
  <c r="AH33" i="2"/>
  <c r="AG33" i="2"/>
  <c r="AF33" i="2"/>
  <c r="AD33" i="2"/>
  <c r="AE33" i="2" s="1"/>
  <c r="AC33" i="2"/>
  <c r="Z33" i="2"/>
  <c r="AA33" i="2" s="1"/>
  <c r="Y33" i="2"/>
  <c r="V33" i="2"/>
  <c r="U33" i="2"/>
  <c r="T33" i="2"/>
  <c r="AH32" i="2"/>
  <c r="AE32" i="2"/>
  <c r="AB32" i="2"/>
  <c r="X32" i="2"/>
  <c r="W32" i="2"/>
  <c r="AH31" i="2"/>
  <c r="AE31" i="2"/>
  <c r="AB31" i="2"/>
  <c r="X31" i="2"/>
  <c r="W31" i="2"/>
  <c r="AH30" i="2"/>
  <c r="AE30" i="2"/>
  <c r="AB30" i="2"/>
  <c r="X30" i="2"/>
  <c r="W30" i="2"/>
  <c r="AH29" i="2"/>
  <c r="AE29" i="2"/>
  <c r="AB29" i="2"/>
  <c r="X29" i="2"/>
  <c r="W29" i="2"/>
  <c r="AH28" i="2"/>
  <c r="AE28" i="2"/>
  <c r="AB28" i="2"/>
  <c r="X28" i="2"/>
  <c r="W28" i="2"/>
  <c r="AH27" i="2"/>
  <c r="AE27" i="2"/>
  <c r="AB27" i="2"/>
  <c r="X27" i="2"/>
  <c r="W27" i="2"/>
  <c r="AH26" i="2"/>
  <c r="AE26" i="2"/>
  <c r="AB26" i="2"/>
  <c r="X26" i="2"/>
  <c r="W26" i="2"/>
  <c r="AH25" i="2"/>
  <c r="AE25" i="2"/>
  <c r="AB25" i="2"/>
  <c r="X25" i="2"/>
  <c r="W25" i="2"/>
  <c r="AH24" i="2"/>
  <c r="AE24" i="2"/>
  <c r="AB24" i="2"/>
  <c r="X24" i="2"/>
  <c r="W24" i="2"/>
  <c r="AH23" i="2"/>
  <c r="AE23" i="2"/>
  <c r="AB23" i="2"/>
  <c r="X23" i="2"/>
  <c r="W23" i="2"/>
  <c r="AH22" i="2"/>
  <c r="AE22" i="2"/>
  <c r="AB22" i="2"/>
  <c r="X22" i="2"/>
  <c r="W22" i="2"/>
  <c r="AG17" i="2"/>
  <c r="AF17" i="2"/>
  <c r="AD17" i="2"/>
  <c r="AC17" i="2"/>
  <c r="AB17" i="2"/>
  <c r="Z17" i="2"/>
  <c r="AA17" i="2" s="1"/>
  <c r="Y17" i="2"/>
  <c r="V17" i="2"/>
  <c r="T17" i="2"/>
  <c r="AH16" i="2"/>
  <c r="AE16" i="2"/>
  <c r="AB16" i="2"/>
  <c r="X16" i="2"/>
  <c r="W16" i="2"/>
  <c r="AH15" i="2"/>
  <c r="AE15" i="2"/>
  <c r="AB15" i="2"/>
  <c r="X15" i="2"/>
  <c r="W15" i="2"/>
  <c r="AH14" i="2"/>
  <c r="AE14" i="2"/>
  <c r="AB14" i="2"/>
  <c r="X14" i="2"/>
  <c r="W14" i="2"/>
  <c r="AH13" i="2"/>
  <c r="AE13" i="2"/>
  <c r="AB13" i="2"/>
  <c r="X13" i="2"/>
  <c r="W13" i="2"/>
  <c r="AH12" i="2"/>
  <c r="AE12" i="2"/>
  <c r="AB12" i="2"/>
  <c r="X12" i="2"/>
  <c r="W12" i="2"/>
  <c r="AH11" i="2"/>
  <c r="AE11" i="2"/>
  <c r="AB11" i="2"/>
  <c r="X11" i="2"/>
  <c r="W11" i="2"/>
  <c r="AH10" i="2"/>
  <c r="AE10" i="2"/>
  <c r="AB10" i="2"/>
  <c r="X10" i="2"/>
  <c r="W10" i="2"/>
  <c r="AH9" i="2"/>
  <c r="AE9" i="2"/>
  <c r="AB9" i="2"/>
  <c r="X9" i="2"/>
  <c r="W9" i="2"/>
  <c r="AH8" i="2"/>
  <c r="AE8" i="2"/>
  <c r="AB8" i="2"/>
  <c r="X8" i="2"/>
  <c r="W8" i="2"/>
  <c r="AH7" i="2"/>
  <c r="AE7" i="2"/>
  <c r="AB7" i="2"/>
  <c r="X7" i="2"/>
  <c r="W7" i="2"/>
  <c r="AH6" i="2"/>
  <c r="AE6" i="2"/>
  <c r="AB6" i="2"/>
  <c r="P113" i="2"/>
  <c r="Q113" i="2" s="1"/>
  <c r="O113" i="2"/>
  <c r="M113" i="2"/>
  <c r="N113" i="2" s="1"/>
  <c r="L113" i="2"/>
  <c r="I113" i="2"/>
  <c r="J113" i="2" s="1"/>
  <c r="H113" i="2"/>
  <c r="K113" i="2" s="1"/>
  <c r="E113" i="2"/>
  <c r="F113" i="2" s="1"/>
  <c r="D113" i="2"/>
  <c r="G113" i="2" s="1"/>
  <c r="C113" i="2"/>
  <c r="Q112" i="2"/>
  <c r="N112" i="2"/>
  <c r="K112" i="2"/>
  <c r="J112" i="2"/>
  <c r="G112" i="2"/>
  <c r="F112" i="2"/>
  <c r="Q111" i="2"/>
  <c r="N111" i="2"/>
  <c r="K111" i="2"/>
  <c r="J111" i="2"/>
  <c r="G111" i="2"/>
  <c r="F111" i="2"/>
  <c r="Q110" i="2"/>
  <c r="N110" i="2"/>
  <c r="K110" i="2"/>
  <c r="J110" i="2"/>
  <c r="G110" i="2"/>
  <c r="F110" i="2"/>
  <c r="Q109" i="2"/>
  <c r="N109" i="2"/>
  <c r="K109" i="2"/>
  <c r="J109" i="2"/>
  <c r="G109" i="2"/>
  <c r="F109" i="2"/>
  <c r="Q108" i="2"/>
  <c r="N108" i="2"/>
  <c r="K108" i="2"/>
  <c r="J108" i="2"/>
  <c r="G108" i="2"/>
  <c r="F108" i="2"/>
  <c r="Q107" i="2"/>
  <c r="N107" i="2"/>
  <c r="K107" i="2"/>
  <c r="J107" i="2"/>
  <c r="G107" i="2"/>
  <c r="F107" i="2"/>
  <c r="Q106" i="2"/>
  <c r="N106" i="2"/>
  <c r="K106" i="2"/>
  <c r="J106" i="2"/>
  <c r="G106" i="2"/>
  <c r="F106" i="2"/>
  <c r="Q105" i="2"/>
  <c r="N105" i="2"/>
  <c r="K105" i="2"/>
  <c r="J105" i="2"/>
  <c r="G105" i="2"/>
  <c r="F105" i="2"/>
  <c r="Q104" i="2"/>
  <c r="N104" i="2"/>
  <c r="K104" i="2"/>
  <c r="J104" i="2"/>
  <c r="G104" i="2"/>
  <c r="F104" i="2"/>
  <c r="Q103" i="2"/>
  <c r="N103" i="2"/>
  <c r="K103" i="2"/>
  <c r="J103" i="2"/>
  <c r="G103" i="2"/>
  <c r="F103" i="2"/>
  <c r="Q102" i="2"/>
  <c r="N102" i="2"/>
  <c r="K102" i="2"/>
  <c r="J102" i="2"/>
  <c r="G102" i="2"/>
  <c r="F102" i="2"/>
  <c r="P97" i="2"/>
  <c r="O97" i="2"/>
  <c r="Q97" i="2" s="1"/>
  <c r="M97" i="2"/>
  <c r="N97" i="2" s="1"/>
  <c r="L97" i="2"/>
  <c r="K97" i="2"/>
  <c r="I97" i="2"/>
  <c r="J97" i="2" s="1"/>
  <c r="H97" i="2"/>
  <c r="E97" i="2"/>
  <c r="G97" i="2" s="1"/>
  <c r="D97" i="2"/>
  <c r="C97" i="2"/>
  <c r="Q96" i="2"/>
  <c r="N96" i="2"/>
  <c r="K96" i="2"/>
  <c r="J96" i="2"/>
  <c r="G96" i="2"/>
  <c r="F96" i="2"/>
  <c r="Q95" i="2"/>
  <c r="N95" i="2"/>
  <c r="K95" i="2"/>
  <c r="J95" i="2"/>
  <c r="G95" i="2"/>
  <c r="F95" i="2"/>
  <c r="Q94" i="2"/>
  <c r="N94" i="2"/>
  <c r="K94" i="2"/>
  <c r="J94" i="2"/>
  <c r="G94" i="2"/>
  <c r="F94" i="2"/>
  <c r="Q93" i="2"/>
  <c r="N93" i="2"/>
  <c r="K93" i="2"/>
  <c r="J93" i="2"/>
  <c r="G93" i="2"/>
  <c r="F93" i="2"/>
  <c r="Q92" i="2"/>
  <c r="N92" i="2"/>
  <c r="K92" i="2"/>
  <c r="J92" i="2"/>
  <c r="G92" i="2"/>
  <c r="F92" i="2"/>
  <c r="Q91" i="2"/>
  <c r="N91" i="2"/>
  <c r="K91" i="2"/>
  <c r="J91" i="2"/>
  <c r="G91" i="2"/>
  <c r="F91" i="2"/>
  <c r="Q90" i="2"/>
  <c r="N90" i="2"/>
  <c r="K90" i="2"/>
  <c r="J90" i="2"/>
  <c r="G90" i="2"/>
  <c r="F90" i="2"/>
  <c r="Q89" i="2"/>
  <c r="N89" i="2"/>
  <c r="K89" i="2"/>
  <c r="J89" i="2"/>
  <c r="G89" i="2"/>
  <c r="F89" i="2"/>
  <c r="Q88" i="2"/>
  <c r="N88" i="2"/>
  <c r="K88" i="2"/>
  <c r="J88" i="2"/>
  <c r="G88" i="2"/>
  <c r="F88" i="2"/>
  <c r="Q87" i="2"/>
  <c r="N87" i="2"/>
  <c r="K87" i="2"/>
  <c r="J87" i="2"/>
  <c r="G87" i="2"/>
  <c r="F87" i="2"/>
  <c r="Q86" i="2"/>
  <c r="N86" i="2"/>
  <c r="K86" i="2"/>
  <c r="J86" i="2"/>
  <c r="G86" i="2"/>
  <c r="F86" i="2"/>
  <c r="P81" i="2"/>
  <c r="Q81" i="2" s="1"/>
  <c r="O81" i="2"/>
  <c r="M81" i="2"/>
  <c r="N81" i="2" s="1"/>
  <c r="L81" i="2"/>
  <c r="K81" i="2"/>
  <c r="I81" i="2"/>
  <c r="J81" i="2" s="1"/>
  <c r="H81" i="2"/>
  <c r="E81" i="2"/>
  <c r="G81" i="2" s="1"/>
  <c r="D81" i="2"/>
  <c r="C81" i="2"/>
  <c r="Q80" i="2"/>
  <c r="N80" i="2"/>
  <c r="K80" i="2"/>
  <c r="J80" i="2"/>
  <c r="G80" i="2"/>
  <c r="F80" i="2"/>
  <c r="Q79" i="2"/>
  <c r="N79" i="2"/>
  <c r="K79" i="2"/>
  <c r="J79" i="2"/>
  <c r="G79" i="2"/>
  <c r="F79" i="2"/>
  <c r="Q78" i="2"/>
  <c r="N78" i="2"/>
  <c r="K78" i="2"/>
  <c r="J78" i="2"/>
  <c r="G78" i="2"/>
  <c r="F78" i="2"/>
  <c r="Q77" i="2"/>
  <c r="N77" i="2"/>
  <c r="K77" i="2"/>
  <c r="J77" i="2"/>
  <c r="G77" i="2"/>
  <c r="F77" i="2"/>
  <c r="Q76" i="2"/>
  <c r="N76" i="2"/>
  <c r="K76" i="2"/>
  <c r="J76" i="2"/>
  <c r="G76" i="2"/>
  <c r="F76" i="2"/>
  <c r="Q75" i="2"/>
  <c r="N75" i="2"/>
  <c r="K75" i="2"/>
  <c r="J75" i="2"/>
  <c r="G75" i="2"/>
  <c r="F75" i="2"/>
  <c r="Q74" i="2"/>
  <c r="N74" i="2"/>
  <c r="K74" i="2"/>
  <c r="J74" i="2"/>
  <c r="G74" i="2"/>
  <c r="F74" i="2"/>
  <c r="Q73" i="2"/>
  <c r="N73" i="2"/>
  <c r="K73" i="2"/>
  <c r="J73" i="2"/>
  <c r="G73" i="2"/>
  <c r="F73" i="2"/>
  <c r="Q72" i="2"/>
  <c r="N72" i="2"/>
  <c r="K72" i="2"/>
  <c r="J72" i="2"/>
  <c r="G72" i="2"/>
  <c r="F72" i="2"/>
  <c r="Q71" i="2"/>
  <c r="N71" i="2"/>
  <c r="K71" i="2"/>
  <c r="J71" i="2"/>
  <c r="G71" i="2"/>
  <c r="F71" i="2"/>
  <c r="Q70" i="2"/>
  <c r="N70" i="2"/>
  <c r="K70" i="2"/>
  <c r="J70" i="2"/>
  <c r="G70" i="2"/>
  <c r="F70" i="2"/>
  <c r="P65" i="2"/>
  <c r="O65" i="2"/>
  <c r="Q65" i="2" s="1"/>
  <c r="M65" i="2"/>
  <c r="N65" i="2" s="1"/>
  <c r="L65" i="2"/>
  <c r="K65" i="2"/>
  <c r="I65" i="2"/>
  <c r="J65" i="2" s="1"/>
  <c r="H65" i="2"/>
  <c r="E65" i="2"/>
  <c r="F65" i="2" s="1"/>
  <c r="D65" i="2"/>
  <c r="G65" i="2" s="1"/>
  <c r="C65" i="2"/>
  <c r="Q64" i="2"/>
  <c r="N64" i="2"/>
  <c r="K64" i="2"/>
  <c r="J64" i="2"/>
  <c r="G64" i="2"/>
  <c r="F64" i="2"/>
  <c r="Q63" i="2"/>
  <c r="N63" i="2"/>
  <c r="K63" i="2"/>
  <c r="J63" i="2"/>
  <c r="G63" i="2"/>
  <c r="F63" i="2"/>
  <c r="Q62" i="2"/>
  <c r="N62" i="2"/>
  <c r="K62" i="2"/>
  <c r="J62" i="2"/>
  <c r="G62" i="2"/>
  <c r="F62" i="2"/>
  <c r="Q61" i="2"/>
  <c r="N61" i="2"/>
  <c r="K61" i="2"/>
  <c r="J61" i="2"/>
  <c r="G61" i="2"/>
  <c r="F61" i="2"/>
  <c r="Q60" i="2"/>
  <c r="N60" i="2"/>
  <c r="K60" i="2"/>
  <c r="J60" i="2"/>
  <c r="G60" i="2"/>
  <c r="F60" i="2"/>
  <c r="Q59" i="2"/>
  <c r="N59" i="2"/>
  <c r="K59" i="2"/>
  <c r="J59" i="2"/>
  <c r="G59" i="2"/>
  <c r="F59" i="2"/>
  <c r="Q58" i="2"/>
  <c r="N58" i="2"/>
  <c r="K58" i="2"/>
  <c r="J58" i="2"/>
  <c r="G58" i="2"/>
  <c r="F58" i="2"/>
  <c r="Q57" i="2"/>
  <c r="N57" i="2"/>
  <c r="K57" i="2"/>
  <c r="J57" i="2"/>
  <c r="G57" i="2"/>
  <c r="F57" i="2"/>
  <c r="Q56" i="2"/>
  <c r="N56" i="2"/>
  <c r="K56" i="2"/>
  <c r="J56" i="2"/>
  <c r="G56" i="2"/>
  <c r="F56" i="2"/>
  <c r="Q55" i="2"/>
  <c r="N55" i="2"/>
  <c r="K55" i="2"/>
  <c r="J55" i="2"/>
  <c r="G55" i="2"/>
  <c r="F55" i="2"/>
  <c r="Q54" i="2"/>
  <c r="N54" i="2"/>
  <c r="K54" i="2"/>
  <c r="J54" i="2"/>
  <c r="G54" i="2"/>
  <c r="F54" i="2"/>
  <c r="P49" i="2"/>
  <c r="O49" i="2"/>
  <c r="Q49" i="2" s="1"/>
  <c r="M49" i="2"/>
  <c r="N49" i="2" s="1"/>
  <c r="L49" i="2"/>
  <c r="K49" i="2"/>
  <c r="I49" i="2"/>
  <c r="J49" i="2" s="1"/>
  <c r="H49" i="2"/>
  <c r="E49" i="2"/>
  <c r="G49" i="2" s="1"/>
  <c r="D49" i="2"/>
  <c r="C49" i="2"/>
  <c r="Q48" i="2"/>
  <c r="N48" i="2"/>
  <c r="K48" i="2"/>
  <c r="J48" i="2"/>
  <c r="G48" i="2"/>
  <c r="F48" i="2"/>
  <c r="Q47" i="2"/>
  <c r="N47" i="2"/>
  <c r="K47" i="2"/>
  <c r="J47" i="2"/>
  <c r="G47" i="2"/>
  <c r="F47" i="2"/>
  <c r="Q46" i="2"/>
  <c r="N46" i="2"/>
  <c r="K46" i="2"/>
  <c r="J46" i="2"/>
  <c r="G46" i="2"/>
  <c r="F46" i="2"/>
  <c r="Q45" i="2"/>
  <c r="N45" i="2"/>
  <c r="K45" i="2"/>
  <c r="J45" i="2"/>
  <c r="G45" i="2"/>
  <c r="F45" i="2"/>
  <c r="Q44" i="2"/>
  <c r="N44" i="2"/>
  <c r="K44" i="2"/>
  <c r="J44" i="2"/>
  <c r="G44" i="2"/>
  <c r="F44" i="2"/>
  <c r="Q43" i="2"/>
  <c r="N43" i="2"/>
  <c r="K43" i="2"/>
  <c r="J43" i="2"/>
  <c r="G43" i="2"/>
  <c r="F43" i="2"/>
  <c r="Q42" i="2"/>
  <c r="N42" i="2"/>
  <c r="K42" i="2"/>
  <c r="J42" i="2"/>
  <c r="G42" i="2"/>
  <c r="F42" i="2"/>
  <c r="Q41" i="2"/>
  <c r="N41" i="2"/>
  <c r="K41" i="2"/>
  <c r="J41" i="2"/>
  <c r="G41" i="2"/>
  <c r="F41" i="2"/>
  <c r="Q40" i="2"/>
  <c r="N40" i="2"/>
  <c r="K40" i="2"/>
  <c r="J40" i="2"/>
  <c r="G40" i="2"/>
  <c r="F40" i="2"/>
  <c r="Q39" i="2"/>
  <c r="N39" i="2"/>
  <c r="K39" i="2"/>
  <c r="J39" i="2"/>
  <c r="G39" i="2"/>
  <c r="F39" i="2"/>
  <c r="Q38" i="2"/>
  <c r="N38" i="2"/>
  <c r="K38" i="2"/>
  <c r="J38" i="2"/>
  <c r="G38" i="2"/>
  <c r="F38" i="2"/>
  <c r="P33" i="2"/>
  <c r="Q33" i="2" s="1"/>
  <c r="O33" i="2"/>
  <c r="M33" i="2"/>
  <c r="N33" i="2" s="1"/>
  <c r="L33" i="2"/>
  <c r="I33" i="2"/>
  <c r="H33" i="2"/>
  <c r="J33" i="2" s="1"/>
  <c r="E33" i="2"/>
  <c r="F33" i="2" s="1"/>
  <c r="D33" i="2"/>
  <c r="G33" i="2" s="1"/>
  <c r="C33" i="2"/>
  <c r="Q32" i="2"/>
  <c r="N32" i="2"/>
  <c r="K32" i="2"/>
  <c r="J32" i="2"/>
  <c r="G32" i="2"/>
  <c r="F32" i="2"/>
  <c r="Q31" i="2"/>
  <c r="N31" i="2"/>
  <c r="K31" i="2"/>
  <c r="J31" i="2"/>
  <c r="G31" i="2"/>
  <c r="F31" i="2"/>
  <c r="Q30" i="2"/>
  <c r="N30" i="2"/>
  <c r="K30" i="2"/>
  <c r="J30" i="2"/>
  <c r="G30" i="2"/>
  <c r="F30" i="2"/>
  <c r="Q29" i="2"/>
  <c r="N29" i="2"/>
  <c r="K29" i="2"/>
  <c r="J29" i="2"/>
  <c r="G29" i="2"/>
  <c r="F29" i="2"/>
  <c r="Q28" i="2"/>
  <c r="N28" i="2"/>
  <c r="K28" i="2"/>
  <c r="J28" i="2"/>
  <c r="G28" i="2"/>
  <c r="F28" i="2"/>
  <c r="Q27" i="2"/>
  <c r="N27" i="2"/>
  <c r="K27" i="2"/>
  <c r="J27" i="2"/>
  <c r="G27" i="2"/>
  <c r="F27" i="2"/>
  <c r="Q26" i="2"/>
  <c r="N26" i="2"/>
  <c r="K26" i="2"/>
  <c r="J26" i="2"/>
  <c r="G26" i="2"/>
  <c r="F26" i="2"/>
  <c r="Q25" i="2"/>
  <c r="N25" i="2"/>
  <c r="K25" i="2"/>
  <c r="J25" i="2"/>
  <c r="G25" i="2"/>
  <c r="F25" i="2"/>
  <c r="Q24" i="2"/>
  <c r="N24" i="2"/>
  <c r="K24" i="2"/>
  <c r="J24" i="2"/>
  <c r="G24" i="2"/>
  <c r="F24" i="2"/>
  <c r="Q23" i="2"/>
  <c r="N23" i="2"/>
  <c r="K23" i="2"/>
  <c r="J23" i="2"/>
  <c r="G23" i="2"/>
  <c r="F23" i="2"/>
  <c r="Q22" i="2"/>
  <c r="N22" i="2"/>
  <c r="K22" i="2"/>
  <c r="J22" i="2"/>
  <c r="G22" i="2"/>
  <c r="F22" i="2"/>
  <c r="W6" i="2" l="1"/>
  <c r="U17" i="2"/>
  <c r="X17" i="2" s="1"/>
  <c r="AH17" i="2"/>
  <c r="AE17" i="2"/>
  <c r="AB33" i="2"/>
  <c r="W33" i="2"/>
  <c r="X33" i="2"/>
  <c r="F97" i="2"/>
  <c r="F81" i="2"/>
  <c r="F49" i="2"/>
  <c r="K33" i="2"/>
  <c r="J17" i="2"/>
  <c r="J16" i="2"/>
  <c r="J15" i="2"/>
  <c r="J14" i="2"/>
  <c r="J13" i="2"/>
  <c r="J12" i="2"/>
  <c r="J11" i="2"/>
  <c r="J10" i="2"/>
  <c r="J9" i="2"/>
  <c r="J8" i="2"/>
  <c r="J7" i="2"/>
  <c r="J6" i="2"/>
  <c r="W17" i="2" l="1"/>
  <c r="F17" i="2"/>
  <c r="F7" i="2"/>
  <c r="F8" i="2"/>
  <c r="F9" i="2"/>
  <c r="F10" i="2"/>
  <c r="F11" i="2"/>
  <c r="F12" i="2"/>
  <c r="F13" i="2"/>
  <c r="F14" i="2"/>
  <c r="F15" i="2"/>
  <c r="F16" i="2"/>
  <c r="F6" i="2"/>
  <c r="P17" i="2" l="1"/>
  <c r="O17" i="2"/>
  <c r="D17" i="2" l="1"/>
  <c r="E17" i="2"/>
  <c r="H17" i="2"/>
  <c r="I17" i="2"/>
  <c r="L17" i="2"/>
  <c r="M17" i="2"/>
  <c r="C17" i="2"/>
  <c r="G16" i="2"/>
  <c r="G15" i="2"/>
  <c r="G14" i="2"/>
  <c r="G13" i="2"/>
  <c r="G12" i="2"/>
  <c r="G11" i="2"/>
  <c r="G10" i="2"/>
  <c r="G9" i="2"/>
  <c r="G8" i="2"/>
  <c r="G7" i="2"/>
  <c r="G6" i="2"/>
  <c r="Q17" i="2" l="1"/>
  <c r="N17" i="2"/>
  <c r="K17" i="2"/>
  <c r="G17" i="2"/>
  <c r="K16" i="2"/>
  <c r="K15" i="2"/>
  <c r="K14" i="2"/>
  <c r="K13" i="2"/>
  <c r="K12" i="2"/>
  <c r="K11" i="2"/>
  <c r="K10" i="2"/>
  <c r="K9" i="2"/>
  <c r="K8" i="2"/>
  <c r="K7" i="2"/>
  <c r="K6" i="2"/>
  <c r="N6" i="2"/>
  <c r="N7" i="2"/>
  <c r="N8" i="2"/>
  <c r="N9" i="2"/>
  <c r="N10" i="2"/>
  <c r="N11" i="2"/>
  <c r="N12" i="2"/>
  <c r="N13" i="2"/>
  <c r="N14" i="2"/>
  <c r="N15" i="2"/>
  <c r="N16" i="2"/>
  <c r="Q16" i="2"/>
  <c r="Q15" i="2"/>
  <c r="Q14" i="2"/>
  <c r="Q13" i="2"/>
  <c r="Q12" i="2"/>
  <c r="Q11" i="2"/>
  <c r="Q10" i="2"/>
  <c r="Q9" i="2"/>
  <c r="Q8" i="2"/>
  <c r="Q7" i="2"/>
  <c r="Q6" i="2"/>
</calcChain>
</file>

<file path=xl/sharedStrings.xml><?xml version="1.0" encoding="utf-8"?>
<sst xmlns="http://schemas.openxmlformats.org/spreadsheetml/2006/main" count="297" uniqueCount="35">
  <si>
    <t>UNIDADES</t>
  </si>
  <si>
    <t>QUINTA-FEIRA</t>
  </si>
  <si>
    <t>SEXTA-FEIRA</t>
  </si>
  <si>
    <t>SABADO</t>
  </si>
  <si>
    <t>TERÇA-FEIRA</t>
  </si>
  <si>
    <t>QUARTA-FEIRA</t>
  </si>
  <si>
    <t>PERCAPITA</t>
  </si>
  <si>
    <t>INCIDÊNCIA</t>
  </si>
  <si>
    <t>META</t>
  </si>
  <si>
    <t>REALIZADO</t>
  </si>
  <si>
    <t>DOMINGO</t>
  </si>
  <si>
    <t>SEGUNDA-FEIRA</t>
  </si>
  <si>
    <t>ORÇADO BILHETERIA</t>
  </si>
  <si>
    <t>REAL BILHETERIA</t>
  </si>
  <si>
    <t>NÚMERO DE INGRESSOS</t>
  </si>
  <si>
    <t>TOTAL REGIÃO</t>
  </si>
  <si>
    <t>BOMBONIERE</t>
  </si>
  <si>
    <t>ORÇADO BOMBOM</t>
  </si>
  <si>
    <t>REAL BOMBOM</t>
  </si>
  <si>
    <t>% ATINGIMENTO</t>
  </si>
  <si>
    <t>BILHETERIA</t>
  </si>
  <si>
    <t>DIFERENÇA DE VALOR</t>
  </si>
  <si>
    <t>Final de Semana</t>
  </si>
  <si>
    <t>Semanal</t>
  </si>
  <si>
    <t>Center Shopping Uberlândia</t>
  </si>
  <si>
    <t>São Gonçalo Shopping</t>
  </si>
  <si>
    <t>Shopping 3 Américas</t>
  </si>
  <si>
    <t>Shopping Cerrado</t>
  </si>
  <si>
    <t>Estação Cuiabá</t>
  </si>
  <si>
    <t>Norte Sul Plaza</t>
  </si>
  <si>
    <t>Lagoon</t>
  </si>
  <si>
    <t>Estação BH</t>
  </si>
  <si>
    <t>Shopping Moxuara</t>
  </si>
  <si>
    <t>Três Lagoas Shopping</t>
  </si>
  <si>
    <t>Rio Design 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</si>
</sst>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10" fontId="7" fillId="8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65" fontId="7" fillId="3" borderId="18" xfId="1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0" fontId="8" fillId="3" borderId="10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" fontId="3" fillId="3" borderId="2" xfId="0" applyNumberFormat="1" applyFont="1" applyFill="1" applyBorder="1" applyAlignment="1">
      <alignment horizontal="center" vertical="center" wrapText="1"/>
    </xf>
    <xf numFmtId="16" fontId="3" fillId="3" borderId="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" fontId="3" fillId="3" borderId="17" xfId="0" applyNumberFormat="1" applyFont="1" applyFill="1" applyBorder="1" applyAlignment="1">
      <alignment horizontal="center" vertical="center" wrapText="1"/>
    </xf>
    <xf numFmtId="16" fontId="4" fillId="4" borderId="12" xfId="0" applyNumberFormat="1" applyFont="1" applyFill="1" applyBorder="1" applyAlignment="1">
      <alignment horizontal="center" vertical="center" wrapText="1"/>
    </xf>
    <xf numFmtId="16" fontId="4" fillId="4" borderId="7" xfId="0" applyNumberFormat="1" applyFont="1" applyFill="1" applyBorder="1" applyAlignment="1">
      <alignment horizontal="center" vertical="center" wrapText="1"/>
    </xf>
    <xf numFmtId="16" fontId="4" fillId="4" borderId="13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3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170E-1550-4B36-A676-A877764A198D}">
  <dimension ref="B2:AH113"/>
  <sheetViews>
    <sheetView tabSelected="1" zoomScaleNormal="100" workbookViewId="0">
      <selection activeCell="T6" sqref="T6"/>
    </sheetView>
  </sheetViews>
  <sheetFormatPr defaultRowHeight="14.4" x14ac:dyDescent="0.3"/>
  <cols>
    <col min="2" max="2" width="23.6640625" customWidth="1"/>
    <col min="3" max="3" width="9.33203125" bestFit="1" customWidth="1"/>
    <col min="4" max="4" width="9.21875" bestFit="1" customWidth="1"/>
    <col min="5" max="6" width="9.6640625" customWidth="1"/>
    <col min="7" max="7" width="11.33203125" customWidth="1"/>
    <col min="8" max="10" width="9.6640625" customWidth="1"/>
    <col min="11" max="11" width="11.33203125" customWidth="1"/>
    <col min="12" max="13" width="9.6640625" customWidth="1"/>
    <col min="14" max="14" width="11.33203125" customWidth="1"/>
    <col min="15" max="16" width="9.6640625" customWidth="1"/>
    <col min="17" max="17" width="11.33203125" customWidth="1"/>
    <col min="19" max="19" width="27" customWidth="1"/>
    <col min="21" max="21" width="10.21875" bestFit="1" customWidth="1"/>
    <col min="23" max="23" width="10" bestFit="1" customWidth="1"/>
  </cols>
  <sheetData>
    <row r="2" spans="2:34" ht="15" thickBot="1" x14ac:dyDescent="0.35"/>
    <row r="3" spans="2:34" ht="15.75" customHeight="1" x14ac:dyDescent="0.3">
      <c r="B3" s="35" t="s">
        <v>0</v>
      </c>
      <c r="C3" s="33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8"/>
      <c r="S3" s="35" t="s">
        <v>0</v>
      </c>
      <c r="T3" s="33" t="s">
        <v>22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8"/>
    </row>
    <row r="4" spans="2:34" ht="15" customHeight="1" x14ac:dyDescent="0.3">
      <c r="B4" s="36"/>
      <c r="C4" s="39" t="s">
        <v>20</v>
      </c>
      <c r="D4" s="40"/>
      <c r="E4" s="40"/>
      <c r="F4" s="40"/>
      <c r="G4" s="41"/>
      <c r="H4" s="32" t="s">
        <v>16</v>
      </c>
      <c r="I4" s="32"/>
      <c r="J4" s="32"/>
      <c r="K4" s="32"/>
      <c r="L4" s="42" t="s">
        <v>6</v>
      </c>
      <c r="M4" s="43"/>
      <c r="N4" s="44"/>
      <c r="O4" s="30" t="s">
        <v>7</v>
      </c>
      <c r="P4" s="30"/>
      <c r="Q4" s="31"/>
      <c r="S4" s="36"/>
      <c r="T4" s="39" t="s">
        <v>20</v>
      </c>
      <c r="U4" s="40"/>
      <c r="V4" s="40"/>
      <c r="W4" s="40"/>
      <c r="X4" s="41"/>
      <c r="Y4" s="32" t="s">
        <v>16</v>
      </c>
      <c r="Z4" s="32"/>
      <c r="AA4" s="32"/>
      <c r="AB4" s="32"/>
      <c r="AC4" s="42" t="s">
        <v>6</v>
      </c>
      <c r="AD4" s="43"/>
      <c r="AE4" s="44"/>
      <c r="AF4" s="30" t="s">
        <v>7</v>
      </c>
      <c r="AG4" s="30"/>
      <c r="AH4" s="31"/>
    </row>
    <row r="5" spans="2:34" ht="37.5" customHeight="1" thickBot="1" x14ac:dyDescent="0.35">
      <c r="B5" s="37"/>
      <c r="C5" s="1" t="s">
        <v>14</v>
      </c>
      <c r="D5" s="1" t="s">
        <v>12</v>
      </c>
      <c r="E5" s="1" t="s">
        <v>13</v>
      </c>
      <c r="F5" s="1" t="s">
        <v>21</v>
      </c>
      <c r="G5" s="1" t="s">
        <v>19</v>
      </c>
      <c r="H5" s="3" t="s">
        <v>17</v>
      </c>
      <c r="I5" s="3" t="s">
        <v>18</v>
      </c>
      <c r="J5" s="3" t="s">
        <v>21</v>
      </c>
      <c r="K5" s="3" t="s">
        <v>19</v>
      </c>
      <c r="L5" s="2" t="s">
        <v>8</v>
      </c>
      <c r="M5" s="2" t="s">
        <v>9</v>
      </c>
      <c r="N5" s="2" t="s">
        <v>19</v>
      </c>
      <c r="O5" s="4" t="s">
        <v>8</v>
      </c>
      <c r="P5" s="4" t="s">
        <v>9</v>
      </c>
      <c r="Q5" s="5" t="s">
        <v>19</v>
      </c>
      <c r="S5" s="37"/>
      <c r="T5" s="1" t="s">
        <v>14</v>
      </c>
      <c r="U5" s="1" t="s">
        <v>12</v>
      </c>
      <c r="V5" s="1" t="s">
        <v>13</v>
      </c>
      <c r="W5" s="1" t="s">
        <v>21</v>
      </c>
      <c r="X5" s="1" t="s">
        <v>19</v>
      </c>
      <c r="Y5" s="23" t="s">
        <v>17</v>
      </c>
      <c r="Z5" s="23" t="s">
        <v>18</v>
      </c>
      <c r="AA5" s="23" t="s">
        <v>21</v>
      </c>
      <c r="AB5" s="23" t="s">
        <v>19</v>
      </c>
      <c r="AC5" s="22" t="s">
        <v>8</v>
      </c>
      <c r="AD5" s="22" t="s">
        <v>9</v>
      </c>
      <c r="AE5" s="22" t="s">
        <v>19</v>
      </c>
      <c r="AF5" s="20" t="s">
        <v>8</v>
      </c>
      <c r="AG5" s="20" t="s">
        <v>9</v>
      </c>
      <c r="AH5" s="21" t="s">
        <v>19</v>
      </c>
    </row>
    <row r="6" spans="2:34" x14ac:dyDescent="0.3">
      <c r="B6" s="26" t="s">
        <v>24</v>
      </c>
      <c r="C6" s="24">
        <v>1482</v>
      </c>
      <c r="D6" s="7">
        <v>33203.339999999997</v>
      </c>
      <c r="E6" s="9">
        <v>25894.44</v>
      </c>
      <c r="F6" s="9">
        <f>E6-D6</f>
        <v>-7308.8999999999978</v>
      </c>
      <c r="G6" s="10">
        <f t="shared" ref="G6:G17" si="0">(E6/D6)-1</f>
        <v>-0.22012544521123478</v>
      </c>
      <c r="H6" s="7">
        <v>19728.14</v>
      </c>
      <c r="I6" s="9">
        <v>14657</v>
      </c>
      <c r="J6" s="9">
        <f>I6-H6</f>
        <v>-5071.1399999999994</v>
      </c>
      <c r="K6" s="10">
        <f t="shared" ref="K6:K17" si="1">(I6/H6)-1</f>
        <v>-0.25705109554169825</v>
      </c>
      <c r="L6" s="7">
        <v>11.32</v>
      </c>
      <c r="M6" s="9">
        <v>8.89</v>
      </c>
      <c r="N6" s="10">
        <f t="shared" ref="N6:N17" si="2">(M6/L6)-1</f>
        <v>-0.21466431095406358</v>
      </c>
      <c r="O6" s="11">
        <v>0.3</v>
      </c>
      <c r="P6" s="12">
        <v>0.27800000000000002</v>
      </c>
      <c r="Q6" s="13">
        <f t="shared" ref="Q6:Q17" si="3">(P6/O6)-1</f>
        <v>-7.333333333333325E-2</v>
      </c>
      <c r="S6" s="26" t="s">
        <v>24</v>
      </c>
      <c r="T6" s="8">
        <f>+C6+C22+C38+C54</f>
        <v>5928</v>
      </c>
      <c r="U6" s="7">
        <f>+D6+D22+D38+D54</f>
        <v>132813.35999999999</v>
      </c>
      <c r="V6" s="9"/>
      <c r="W6" s="9">
        <f>V6-U6</f>
        <v>-132813.35999999999</v>
      </c>
      <c r="X6" s="10">
        <f t="shared" ref="X6:X17" si="4">(V6/U6)-1</f>
        <v>-1</v>
      </c>
      <c r="Y6" s="7"/>
      <c r="Z6" s="9"/>
      <c r="AA6" s="9"/>
      <c r="AB6" s="10" t="e">
        <f t="shared" ref="AB6:AB17" si="5">(Z6/Y6)-1</f>
        <v>#DIV/0!</v>
      </c>
      <c r="AC6" s="7"/>
      <c r="AD6" s="9"/>
      <c r="AE6" s="10" t="e">
        <f t="shared" ref="AE6:AE17" si="6">(AD6/AC6)-1</f>
        <v>#DIV/0!</v>
      </c>
      <c r="AF6" s="11">
        <v>0.3</v>
      </c>
      <c r="AG6" s="12"/>
      <c r="AH6" s="13">
        <f t="shared" ref="AH6:AH17" si="7">(AG6/AF6)-1</f>
        <v>-1</v>
      </c>
    </row>
    <row r="7" spans="2:34" x14ac:dyDescent="0.3">
      <c r="B7" s="27" t="s">
        <v>25</v>
      </c>
      <c r="C7" s="24"/>
      <c r="D7" s="7"/>
      <c r="E7" s="9"/>
      <c r="F7" s="9">
        <f t="shared" ref="F7:F16" si="8">E7-D7</f>
        <v>0</v>
      </c>
      <c r="G7" s="10" t="e">
        <f t="shared" si="0"/>
        <v>#DIV/0!</v>
      </c>
      <c r="H7" s="7"/>
      <c r="I7" s="9"/>
      <c r="J7" s="9">
        <f t="shared" ref="J7:J16" si="9">I7-H7</f>
        <v>0</v>
      </c>
      <c r="K7" s="10" t="e">
        <f t="shared" si="1"/>
        <v>#DIV/0!</v>
      </c>
      <c r="L7" s="7">
        <v>6.92</v>
      </c>
      <c r="M7" s="9"/>
      <c r="N7" s="10">
        <f t="shared" si="2"/>
        <v>-1</v>
      </c>
      <c r="O7" s="11">
        <v>0.3</v>
      </c>
      <c r="P7" s="12"/>
      <c r="Q7" s="13">
        <f t="shared" si="3"/>
        <v>-1</v>
      </c>
      <c r="S7" s="27" t="s">
        <v>25</v>
      </c>
      <c r="T7" s="8"/>
      <c r="U7" s="7"/>
      <c r="V7" s="9"/>
      <c r="W7" s="9">
        <f t="shared" ref="W7:W16" si="10">V7-U7</f>
        <v>0</v>
      </c>
      <c r="X7" s="10" t="e">
        <f t="shared" si="4"/>
        <v>#DIV/0!</v>
      </c>
      <c r="Y7" s="7"/>
      <c r="Z7" s="9"/>
      <c r="AA7" s="9"/>
      <c r="AB7" s="10" t="e">
        <f t="shared" si="5"/>
        <v>#DIV/0!</v>
      </c>
      <c r="AC7" s="7"/>
      <c r="AD7" s="9"/>
      <c r="AE7" s="10" t="e">
        <f t="shared" si="6"/>
        <v>#DIV/0!</v>
      </c>
      <c r="AF7" s="11">
        <v>0.3</v>
      </c>
      <c r="AG7" s="12"/>
      <c r="AH7" s="13">
        <f t="shared" si="7"/>
        <v>-1</v>
      </c>
    </row>
    <row r="8" spans="2:34" x14ac:dyDescent="0.3">
      <c r="B8" s="28" t="s">
        <v>26</v>
      </c>
      <c r="C8" s="25">
        <v>2699</v>
      </c>
      <c r="D8" s="7">
        <v>13429.35</v>
      </c>
      <c r="E8" s="9">
        <v>24692</v>
      </c>
      <c r="F8" s="9">
        <f t="shared" si="8"/>
        <v>11262.65</v>
      </c>
      <c r="G8" s="10">
        <f t="shared" si="0"/>
        <v>0.83865935432466943</v>
      </c>
      <c r="H8" s="7">
        <v>12496.27</v>
      </c>
      <c r="I8" s="9">
        <v>16093.12</v>
      </c>
      <c r="J8" s="9">
        <f t="shared" si="9"/>
        <v>3596.8500000000004</v>
      </c>
      <c r="K8" s="10">
        <f t="shared" si="1"/>
        <v>0.28783388963266643</v>
      </c>
      <c r="L8" s="7">
        <v>9.0399999999999991</v>
      </c>
      <c r="M8" s="9">
        <v>5.96</v>
      </c>
      <c r="N8" s="10">
        <f t="shared" si="2"/>
        <v>-0.34070796460176989</v>
      </c>
      <c r="O8" s="11">
        <v>0.3</v>
      </c>
      <c r="P8" s="12">
        <v>0.1797</v>
      </c>
      <c r="Q8" s="13">
        <f t="shared" si="3"/>
        <v>-0.40100000000000002</v>
      </c>
      <c r="S8" s="28" t="s">
        <v>26</v>
      </c>
      <c r="T8" s="14"/>
      <c r="U8" s="7"/>
      <c r="V8" s="9"/>
      <c r="W8" s="9">
        <f t="shared" si="10"/>
        <v>0</v>
      </c>
      <c r="X8" s="10" t="e">
        <f t="shared" si="4"/>
        <v>#DIV/0!</v>
      </c>
      <c r="Y8" s="7"/>
      <c r="Z8" s="9"/>
      <c r="AA8" s="9"/>
      <c r="AB8" s="10" t="e">
        <f t="shared" si="5"/>
        <v>#DIV/0!</v>
      </c>
      <c r="AC8" s="7"/>
      <c r="AD8" s="9"/>
      <c r="AE8" s="10" t="e">
        <f t="shared" si="6"/>
        <v>#DIV/0!</v>
      </c>
      <c r="AF8" s="11">
        <v>0.3</v>
      </c>
      <c r="AG8" s="12"/>
      <c r="AH8" s="13">
        <f t="shared" si="7"/>
        <v>-1</v>
      </c>
    </row>
    <row r="9" spans="2:34" x14ac:dyDescent="0.3">
      <c r="B9" s="28" t="s">
        <v>27</v>
      </c>
      <c r="C9" s="25"/>
      <c r="D9" s="7"/>
      <c r="E9" s="9"/>
      <c r="F9" s="9">
        <f t="shared" si="8"/>
        <v>0</v>
      </c>
      <c r="G9" s="10" t="e">
        <f t="shared" si="0"/>
        <v>#DIV/0!</v>
      </c>
      <c r="H9" s="7"/>
      <c r="I9" s="9"/>
      <c r="J9" s="9">
        <f t="shared" si="9"/>
        <v>0</v>
      </c>
      <c r="K9" s="10" t="e">
        <f t="shared" si="1"/>
        <v>#DIV/0!</v>
      </c>
      <c r="L9" s="7">
        <v>12.06</v>
      </c>
      <c r="M9" s="9"/>
      <c r="N9" s="10">
        <f t="shared" si="2"/>
        <v>-1</v>
      </c>
      <c r="O9" s="11">
        <v>0.3</v>
      </c>
      <c r="P9" s="12"/>
      <c r="Q9" s="13">
        <f t="shared" si="3"/>
        <v>-1</v>
      </c>
      <c r="S9" s="28" t="s">
        <v>27</v>
      </c>
      <c r="T9" s="14"/>
      <c r="U9" s="7"/>
      <c r="V9" s="9"/>
      <c r="W9" s="9">
        <f t="shared" si="10"/>
        <v>0</v>
      </c>
      <c r="X9" s="10" t="e">
        <f t="shared" si="4"/>
        <v>#DIV/0!</v>
      </c>
      <c r="Y9" s="7"/>
      <c r="Z9" s="9"/>
      <c r="AA9" s="9"/>
      <c r="AB9" s="10" t="e">
        <f t="shared" si="5"/>
        <v>#DIV/0!</v>
      </c>
      <c r="AC9" s="7"/>
      <c r="AD9" s="9"/>
      <c r="AE9" s="10" t="e">
        <f t="shared" si="6"/>
        <v>#DIV/0!</v>
      </c>
      <c r="AF9" s="11">
        <v>0.3</v>
      </c>
      <c r="AG9" s="12"/>
      <c r="AH9" s="13">
        <f t="shared" si="7"/>
        <v>-1</v>
      </c>
    </row>
    <row r="10" spans="2:34" x14ac:dyDescent="0.3">
      <c r="B10" s="27" t="s">
        <v>28</v>
      </c>
      <c r="C10" s="25"/>
      <c r="D10" s="7"/>
      <c r="E10" s="9"/>
      <c r="F10" s="9">
        <f t="shared" si="8"/>
        <v>0</v>
      </c>
      <c r="G10" s="10" t="e">
        <f t="shared" si="0"/>
        <v>#DIV/0!</v>
      </c>
      <c r="H10" s="7"/>
      <c r="I10" s="9"/>
      <c r="J10" s="9">
        <f t="shared" si="9"/>
        <v>0</v>
      </c>
      <c r="K10" s="10" t="e">
        <f t="shared" si="1"/>
        <v>#DIV/0!</v>
      </c>
      <c r="L10" s="7">
        <v>10.83</v>
      </c>
      <c r="M10" s="9"/>
      <c r="N10" s="10">
        <f t="shared" si="2"/>
        <v>-1</v>
      </c>
      <c r="O10" s="11">
        <v>0.3</v>
      </c>
      <c r="P10" s="12"/>
      <c r="Q10" s="13">
        <f t="shared" si="3"/>
        <v>-1</v>
      </c>
      <c r="S10" s="27" t="s">
        <v>28</v>
      </c>
      <c r="T10" s="14"/>
      <c r="U10" s="7"/>
      <c r="V10" s="9"/>
      <c r="W10" s="9">
        <f t="shared" si="10"/>
        <v>0</v>
      </c>
      <c r="X10" s="10" t="e">
        <f t="shared" si="4"/>
        <v>#DIV/0!</v>
      </c>
      <c r="Y10" s="7"/>
      <c r="Z10" s="9"/>
      <c r="AA10" s="9"/>
      <c r="AB10" s="10" t="e">
        <f t="shared" si="5"/>
        <v>#DIV/0!</v>
      </c>
      <c r="AC10" s="7"/>
      <c r="AD10" s="9"/>
      <c r="AE10" s="10" t="e">
        <f t="shared" si="6"/>
        <v>#DIV/0!</v>
      </c>
      <c r="AF10" s="11">
        <v>0.3</v>
      </c>
      <c r="AG10" s="12"/>
      <c r="AH10" s="13">
        <f t="shared" si="7"/>
        <v>-1</v>
      </c>
    </row>
    <row r="11" spans="2:34" x14ac:dyDescent="0.3">
      <c r="B11" s="27" t="s">
        <v>29</v>
      </c>
      <c r="C11" s="25">
        <v>3000</v>
      </c>
      <c r="D11" s="7"/>
      <c r="E11" s="9"/>
      <c r="F11" s="9">
        <f t="shared" si="8"/>
        <v>0</v>
      </c>
      <c r="G11" s="10" t="e">
        <f t="shared" si="0"/>
        <v>#DIV/0!</v>
      </c>
      <c r="H11" s="7"/>
      <c r="I11" s="9"/>
      <c r="J11" s="9">
        <f t="shared" si="9"/>
        <v>0</v>
      </c>
      <c r="K11" s="10" t="e">
        <f t="shared" si="1"/>
        <v>#DIV/0!</v>
      </c>
      <c r="L11" s="7">
        <v>17.28</v>
      </c>
      <c r="M11" s="9"/>
      <c r="N11" s="10">
        <f t="shared" si="2"/>
        <v>-1</v>
      </c>
      <c r="O11" s="11">
        <v>0.3</v>
      </c>
      <c r="P11" s="12"/>
      <c r="Q11" s="13">
        <f t="shared" si="3"/>
        <v>-1</v>
      </c>
      <c r="S11" s="27" t="s">
        <v>29</v>
      </c>
      <c r="T11" s="14"/>
      <c r="U11" s="7"/>
      <c r="V11" s="9"/>
      <c r="W11" s="9">
        <f t="shared" si="10"/>
        <v>0</v>
      </c>
      <c r="X11" s="10" t="e">
        <f t="shared" si="4"/>
        <v>#DIV/0!</v>
      </c>
      <c r="Y11" s="7"/>
      <c r="Z11" s="9"/>
      <c r="AA11" s="9"/>
      <c r="AB11" s="10" t="e">
        <f t="shared" si="5"/>
        <v>#DIV/0!</v>
      </c>
      <c r="AC11" s="7"/>
      <c r="AD11" s="9"/>
      <c r="AE11" s="10" t="e">
        <f t="shared" si="6"/>
        <v>#DIV/0!</v>
      </c>
      <c r="AF11" s="11">
        <v>0.3</v>
      </c>
      <c r="AG11" s="12"/>
      <c r="AH11" s="13">
        <f t="shared" si="7"/>
        <v>-1</v>
      </c>
    </row>
    <row r="12" spans="2:34" x14ac:dyDescent="0.3">
      <c r="B12" s="27" t="s">
        <v>30</v>
      </c>
      <c r="C12" s="24"/>
      <c r="D12" s="7"/>
      <c r="E12" s="9"/>
      <c r="F12" s="9">
        <f t="shared" si="8"/>
        <v>0</v>
      </c>
      <c r="G12" s="10" t="e">
        <f t="shared" si="0"/>
        <v>#DIV/0!</v>
      </c>
      <c r="H12" s="7"/>
      <c r="I12" s="9"/>
      <c r="J12" s="9">
        <f t="shared" si="9"/>
        <v>0</v>
      </c>
      <c r="K12" s="10" t="e">
        <f t="shared" si="1"/>
        <v>#DIV/0!</v>
      </c>
      <c r="L12" s="7">
        <v>8.61</v>
      </c>
      <c r="M12" s="9"/>
      <c r="N12" s="10">
        <f t="shared" si="2"/>
        <v>-1</v>
      </c>
      <c r="O12" s="11">
        <v>0.3</v>
      </c>
      <c r="P12" s="12"/>
      <c r="Q12" s="13">
        <f t="shared" si="3"/>
        <v>-1</v>
      </c>
      <c r="S12" s="27" t="s">
        <v>30</v>
      </c>
      <c r="T12" s="8"/>
      <c r="U12" s="7"/>
      <c r="V12" s="9"/>
      <c r="W12" s="9">
        <f t="shared" si="10"/>
        <v>0</v>
      </c>
      <c r="X12" s="10" t="e">
        <f t="shared" si="4"/>
        <v>#DIV/0!</v>
      </c>
      <c r="Y12" s="7"/>
      <c r="Z12" s="9"/>
      <c r="AA12" s="9"/>
      <c r="AB12" s="10" t="e">
        <f t="shared" si="5"/>
        <v>#DIV/0!</v>
      </c>
      <c r="AC12" s="7"/>
      <c r="AD12" s="9"/>
      <c r="AE12" s="10" t="e">
        <f t="shared" si="6"/>
        <v>#DIV/0!</v>
      </c>
      <c r="AF12" s="11">
        <v>0.3</v>
      </c>
      <c r="AG12" s="12"/>
      <c r="AH12" s="13">
        <f t="shared" si="7"/>
        <v>-1</v>
      </c>
    </row>
    <row r="13" spans="2:34" ht="15" customHeight="1" x14ac:dyDescent="0.3">
      <c r="B13" s="27" t="s">
        <v>31</v>
      </c>
      <c r="C13" s="24"/>
      <c r="D13" s="7"/>
      <c r="E13" s="9"/>
      <c r="F13" s="9">
        <f t="shared" si="8"/>
        <v>0</v>
      </c>
      <c r="G13" s="10" t="e">
        <f t="shared" si="0"/>
        <v>#DIV/0!</v>
      </c>
      <c r="H13" s="7"/>
      <c r="I13" s="9"/>
      <c r="J13" s="9">
        <f t="shared" si="9"/>
        <v>0</v>
      </c>
      <c r="K13" s="10" t="e">
        <f t="shared" si="1"/>
        <v>#DIV/0!</v>
      </c>
      <c r="L13" s="7">
        <v>6.52</v>
      </c>
      <c r="M13" s="9"/>
      <c r="N13" s="10">
        <f t="shared" si="2"/>
        <v>-1</v>
      </c>
      <c r="O13" s="11">
        <v>0.3</v>
      </c>
      <c r="P13" s="12"/>
      <c r="Q13" s="13">
        <f t="shared" si="3"/>
        <v>-1</v>
      </c>
      <c r="S13" s="27" t="s">
        <v>31</v>
      </c>
      <c r="T13" s="8"/>
      <c r="U13" s="7"/>
      <c r="V13" s="9"/>
      <c r="W13" s="9">
        <f t="shared" si="10"/>
        <v>0</v>
      </c>
      <c r="X13" s="10" t="e">
        <f t="shared" si="4"/>
        <v>#DIV/0!</v>
      </c>
      <c r="Y13" s="7"/>
      <c r="Z13" s="9"/>
      <c r="AA13" s="9"/>
      <c r="AB13" s="10" t="e">
        <f t="shared" si="5"/>
        <v>#DIV/0!</v>
      </c>
      <c r="AC13" s="7"/>
      <c r="AD13" s="9"/>
      <c r="AE13" s="10" t="e">
        <f t="shared" si="6"/>
        <v>#DIV/0!</v>
      </c>
      <c r="AF13" s="11">
        <v>0.3</v>
      </c>
      <c r="AG13" s="12"/>
      <c r="AH13" s="13">
        <f t="shared" si="7"/>
        <v>-1</v>
      </c>
    </row>
    <row r="14" spans="2:34" ht="15" customHeight="1" x14ac:dyDescent="0.3">
      <c r="B14" s="27" t="s">
        <v>32</v>
      </c>
      <c r="C14" s="24">
        <v>500</v>
      </c>
      <c r="D14" s="7"/>
      <c r="E14" s="9"/>
      <c r="F14" s="9">
        <f t="shared" si="8"/>
        <v>0</v>
      </c>
      <c r="G14" s="10" t="e">
        <f t="shared" si="0"/>
        <v>#DIV/0!</v>
      </c>
      <c r="H14" s="7"/>
      <c r="I14" s="9"/>
      <c r="J14" s="9">
        <f t="shared" si="9"/>
        <v>0</v>
      </c>
      <c r="K14" s="10" t="e">
        <f t="shared" si="1"/>
        <v>#DIV/0!</v>
      </c>
      <c r="L14" s="7">
        <v>9.67</v>
      </c>
      <c r="M14" s="9"/>
      <c r="N14" s="10">
        <f t="shared" si="2"/>
        <v>-1</v>
      </c>
      <c r="O14" s="11">
        <v>0.3</v>
      </c>
      <c r="P14" s="12"/>
      <c r="Q14" s="13">
        <f t="shared" si="3"/>
        <v>-1</v>
      </c>
      <c r="S14" s="27" t="s">
        <v>32</v>
      </c>
      <c r="T14" s="8"/>
      <c r="U14" s="7"/>
      <c r="V14" s="9"/>
      <c r="W14" s="9">
        <f t="shared" si="10"/>
        <v>0</v>
      </c>
      <c r="X14" s="10" t="e">
        <f t="shared" si="4"/>
        <v>#DIV/0!</v>
      </c>
      <c r="Y14" s="7"/>
      <c r="Z14" s="9"/>
      <c r="AA14" s="9"/>
      <c r="AB14" s="10" t="e">
        <f t="shared" si="5"/>
        <v>#DIV/0!</v>
      </c>
      <c r="AC14" s="7"/>
      <c r="AD14" s="9"/>
      <c r="AE14" s="10" t="e">
        <f t="shared" si="6"/>
        <v>#DIV/0!</v>
      </c>
      <c r="AF14" s="11">
        <v>0.3</v>
      </c>
      <c r="AG14" s="12"/>
      <c r="AH14" s="13">
        <f t="shared" si="7"/>
        <v>-1</v>
      </c>
    </row>
    <row r="15" spans="2:34" x14ac:dyDescent="0.3">
      <c r="B15" s="28" t="s">
        <v>33</v>
      </c>
      <c r="C15" s="25"/>
      <c r="D15" s="7"/>
      <c r="E15" s="9"/>
      <c r="F15" s="9">
        <f t="shared" si="8"/>
        <v>0</v>
      </c>
      <c r="G15" s="10" t="e">
        <f t="shared" si="0"/>
        <v>#DIV/0!</v>
      </c>
      <c r="H15" s="7"/>
      <c r="I15" s="9"/>
      <c r="J15" s="9">
        <f t="shared" si="9"/>
        <v>0</v>
      </c>
      <c r="K15" s="10" t="e">
        <f t="shared" si="1"/>
        <v>#DIV/0!</v>
      </c>
      <c r="L15" s="7">
        <v>11.54</v>
      </c>
      <c r="M15" s="9"/>
      <c r="N15" s="10">
        <f t="shared" si="2"/>
        <v>-1</v>
      </c>
      <c r="O15" s="11">
        <v>0.3</v>
      </c>
      <c r="P15" s="12"/>
      <c r="Q15" s="13">
        <f t="shared" si="3"/>
        <v>-1</v>
      </c>
      <c r="S15" s="28" t="s">
        <v>33</v>
      </c>
      <c r="T15" s="14"/>
      <c r="U15" s="7"/>
      <c r="V15" s="9"/>
      <c r="W15" s="9">
        <f t="shared" si="10"/>
        <v>0</v>
      </c>
      <c r="X15" s="10" t="e">
        <f t="shared" si="4"/>
        <v>#DIV/0!</v>
      </c>
      <c r="Y15" s="7"/>
      <c r="Z15" s="9"/>
      <c r="AA15" s="9"/>
      <c r="AB15" s="10" t="e">
        <f t="shared" si="5"/>
        <v>#DIV/0!</v>
      </c>
      <c r="AC15" s="7"/>
      <c r="AD15" s="9"/>
      <c r="AE15" s="10" t="e">
        <f t="shared" si="6"/>
        <v>#DIV/0!</v>
      </c>
      <c r="AF15" s="11">
        <v>0.3</v>
      </c>
      <c r="AG15" s="12"/>
      <c r="AH15" s="13">
        <f t="shared" si="7"/>
        <v>-1</v>
      </c>
    </row>
    <row r="16" spans="2:34" ht="15" customHeight="1" thickBot="1" x14ac:dyDescent="0.35">
      <c r="B16" s="29" t="s">
        <v>34</v>
      </c>
      <c r="C16" s="25"/>
      <c r="D16" s="7"/>
      <c r="E16" s="9"/>
      <c r="F16" s="9">
        <f t="shared" si="8"/>
        <v>0</v>
      </c>
      <c r="G16" s="10" t="e">
        <f t="shared" si="0"/>
        <v>#DIV/0!</v>
      </c>
      <c r="H16" s="7"/>
      <c r="I16" s="9"/>
      <c r="J16" s="9">
        <f t="shared" si="9"/>
        <v>0</v>
      </c>
      <c r="K16" s="10" t="e">
        <f t="shared" si="1"/>
        <v>#DIV/0!</v>
      </c>
      <c r="L16" s="7"/>
      <c r="M16" s="9"/>
      <c r="N16" s="10" t="e">
        <f t="shared" si="2"/>
        <v>#DIV/0!</v>
      </c>
      <c r="O16" s="11">
        <v>0.3</v>
      </c>
      <c r="P16" s="12"/>
      <c r="Q16" s="13">
        <f t="shared" si="3"/>
        <v>-1</v>
      </c>
      <c r="S16" s="29" t="s">
        <v>34</v>
      </c>
      <c r="T16" s="14"/>
      <c r="U16" s="7"/>
      <c r="V16" s="9"/>
      <c r="W16" s="9">
        <f t="shared" si="10"/>
        <v>0</v>
      </c>
      <c r="X16" s="10" t="e">
        <f t="shared" si="4"/>
        <v>#DIV/0!</v>
      </c>
      <c r="Y16" s="7"/>
      <c r="Z16" s="9"/>
      <c r="AA16" s="9"/>
      <c r="AB16" s="10" t="e">
        <f t="shared" si="5"/>
        <v>#DIV/0!</v>
      </c>
      <c r="AC16" s="7"/>
      <c r="AD16" s="9"/>
      <c r="AE16" s="10" t="e">
        <f t="shared" si="6"/>
        <v>#DIV/0!</v>
      </c>
      <c r="AF16" s="11">
        <v>0.3</v>
      </c>
      <c r="AG16" s="12"/>
      <c r="AH16" s="13">
        <f t="shared" si="7"/>
        <v>-1</v>
      </c>
    </row>
    <row r="17" spans="2:34" ht="15" customHeight="1" thickBot="1" x14ac:dyDescent="0.35">
      <c r="B17" s="6" t="s">
        <v>15</v>
      </c>
      <c r="C17" s="17">
        <f>SUM(C6:C16)</f>
        <v>7681</v>
      </c>
      <c r="D17" s="17">
        <f t="shared" ref="D17:M17" si="11">SUM(D6:D16)</f>
        <v>46632.689999999995</v>
      </c>
      <c r="E17" s="17">
        <f t="shared" si="11"/>
        <v>50586.44</v>
      </c>
      <c r="F17" s="18">
        <f>E17-D17</f>
        <v>3953.7500000000073</v>
      </c>
      <c r="G17" s="15">
        <f t="shared" si="0"/>
        <v>8.4784943780854327E-2</v>
      </c>
      <c r="H17" s="17">
        <f t="shared" si="11"/>
        <v>32224.41</v>
      </c>
      <c r="I17" s="17">
        <f t="shared" si="11"/>
        <v>30750.120000000003</v>
      </c>
      <c r="J17" s="18">
        <f>I17-H17</f>
        <v>-1474.2899999999972</v>
      </c>
      <c r="K17" s="15">
        <f t="shared" si="1"/>
        <v>-4.5750721269993688E-2</v>
      </c>
      <c r="L17" s="17">
        <f t="shared" si="11"/>
        <v>103.78999999999999</v>
      </c>
      <c r="M17" s="17">
        <f t="shared" si="11"/>
        <v>14.850000000000001</v>
      </c>
      <c r="N17" s="15">
        <f t="shared" si="2"/>
        <v>-0.85692263223817322</v>
      </c>
      <c r="O17" s="19">
        <f>AVERAGE(O6:O16)</f>
        <v>0.29999999999999993</v>
      </c>
      <c r="P17" s="19">
        <f>AVERAGE(P6:P16)</f>
        <v>0.22885</v>
      </c>
      <c r="Q17" s="16">
        <f t="shared" si="3"/>
        <v>-0.23716666666666653</v>
      </c>
      <c r="S17" s="6" t="s">
        <v>15</v>
      </c>
      <c r="T17" s="17">
        <f>SUM(T6:T16)</f>
        <v>5928</v>
      </c>
      <c r="U17" s="17">
        <f t="shared" ref="U17:V17" si="12">SUM(U6:U16)</f>
        <v>132813.35999999999</v>
      </c>
      <c r="V17" s="17">
        <f t="shared" si="12"/>
        <v>0</v>
      </c>
      <c r="W17" s="18">
        <f>V17-U17</f>
        <v>-132813.35999999999</v>
      </c>
      <c r="X17" s="15">
        <f t="shared" si="4"/>
        <v>-1</v>
      </c>
      <c r="Y17" s="17">
        <f t="shared" ref="Y17:Z17" si="13">SUM(Y6:Y16)</f>
        <v>0</v>
      </c>
      <c r="Z17" s="17">
        <f t="shared" si="13"/>
        <v>0</v>
      </c>
      <c r="AA17" s="18">
        <f>Z17-Y17</f>
        <v>0</v>
      </c>
      <c r="AB17" s="15" t="e">
        <f t="shared" si="5"/>
        <v>#DIV/0!</v>
      </c>
      <c r="AC17" s="17">
        <f t="shared" ref="AC17:AD17" si="14">SUM(AC6:AC16)</f>
        <v>0</v>
      </c>
      <c r="AD17" s="17">
        <f t="shared" si="14"/>
        <v>0</v>
      </c>
      <c r="AE17" s="15" t="e">
        <f t="shared" si="6"/>
        <v>#DIV/0!</v>
      </c>
      <c r="AF17" s="19">
        <f>AVERAGE(AF6:AF16)</f>
        <v>0.29999999999999993</v>
      </c>
      <c r="AG17" s="19" t="e">
        <f>AVERAGE(AG6:AG16)</f>
        <v>#DIV/0!</v>
      </c>
      <c r="AH17" s="16" t="e">
        <f t="shared" si="7"/>
        <v>#DIV/0!</v>
      </c>
    </row>
    <row r="18" spans="2:34" ht="15" thickBot="1" x14ac:dyDescent="0.35"/>
    <row r="19" spans="2:34" ht="15.6" x14ac:dyDescent="0.3">
      <c r="B19" s="35" t="s">
        <v>0</v>
      </c>
      <c r="C19" s="33" t="s"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8"/>
      <c r="S19" s="35" t="s">
        <v>0</v>
      </c>
      <c r="T19" s="33" t="s">
        <v>23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8"/>
    </row>
    <row r="20" spans="2:34" x14ac:dyDescent="0.3">
      <c r="B20" s="36"/>
      <c r="C20" s="39" t="s">
        <v>20</v>
      </c>
      <c r="D20" s="40"/>
      <c r="E20" s="40"/>
      <c r="F20" s="40"/>
      <c r="G20" s="41"/>
      <c r="H20" s="32" t="s">
        <v>16</v>
      </c>
      <c r="I20" s="32"/>
      <c r="J20" s="32"/>
      <c r="K20" s="32"/>
      <c r="L20" s="42" t="s">
        <v>6</v>
      </c>
      <c r="M20" s="43"/>
      <c r="N20" s="44"/>
      <c r="O20" s="30" t="s">
        <v>7</v>
      </c>
      <c r="P20" s="30"/>
      <c r="Q20" s="31"/>
      <c r="S20" s="36"/>
      <c r="T20" s="39" t="s">
        <v>20</v>
      </c>
      <c r="U20" s="40"/>
      <c r="V20" s="40"/>
      <c r="W20" s="40"/>
      <c r="X20" s="41"/>
      <c r="Y20" s="32" t="s">
        <v>16</v>
      </c>
      <c r="Z20" s="32"/>
      <c r="AA20" s="32"/>
      <c r="AB20" s="32"/>
      <c r="AC20" s="42" t="s">
        <v>6</v>
      </c>
      <c r="AD20" s="43"/>
      <c r="AE20" s="44"/>
      <c r="AF20" s="30" t="s">
        <v>7</v>
      </c>
      <c r="AG20" s="30"/>
      <c r="AH20" s="31"/>
    </row>
    <row r="21" spans="2:34" ht="41.4" thickBot="1" x14ac:dyDescent="0.35">
      <c r="B21" s="37"/>
      <c r="C21" s="1" t="s">
        <v>14</v>
      </c>
      <c r="D21" s="1" t="s">
        <v>12</v>
      </c>
      <c r="E21" s="1" t="s">
        <v>13</v>
      </c>
      <c r="F21" s="1" t="s">
        <v>21</v>
      </c>
      <c r="G21" s="1" t="s">
        <v>19</v>
      </c>
      <c r="H21" s="23" t="s">
        <v>17</v>
      </c>
      <c r="I21" s="23" t="s">
        <v>18</v>
      </c>
      <c r="J21" s="23" t="s">
        <v>21</v>
      </c>
      <c r="K21" s="23" t="s">
        <v>19</v>
      </c>
      <c r="L21" s="22" t="s">
        <v>8</v>
      </c>
      <c r="M21" s="22" t="s">
        <v>9</v>
      </c>
      <c r="N21" s="22" t="s">
        <v>19</v>
      </c>
      <c r="O21" s="20" t="s">
        <v>8</v>
      </c>
      <c r="P21" s="20" t="s">
        <v>9</v>
      </c>
      <c r="Q21" s="21" t="s">
        <v>19</v>
      </c>
      <c r="S21" s="37"/>
      <c r="T21" s="1" t="s">
        <v>14</v>
      </c>
      <c r="U21" s="1" t="s">
        <v>12</v>
      </c>
      <c r="V21" s="1" t="s">
        <v>13</v>
      </c>
      <c r="W21" s="1" t="s">
        <v>21</v>
      </c>
      <c r="X21" s="1" t="s">
        <v>19</v>
      </c>
      <c r="Y21" s="23" t="s">
        <v>17</v>
      </c>
      <c r="Z21" s="23" t="s">
        <v>18</v>
      </c>
      <c r="AA21" s="23" t="s">
        <v>21</v>
      </c>
      <c r="AB21" s="23" t="s">
        <v>19</v>
      </c>
      <c r="AC21" s="22" t="s">
        <v>8</v>
      </c>
      <c r="AD21" s="22" t="s">
        <v>9</v>
      </c>
      <c r="AE21" s="22" t="s">
        <v>19</v>
      </c>
      <c r="AF21" s="20" t="s">
        <v>8</v>
      </c>
      <c r="AG21" s="20" t="s">
        <v>9</v>
      </c>
      <c r="AH21" s="21" t="s">
        <v>19</v>
      </c>
    </row>
    <row r="22" spans="2:34" x14ac:dyDescent="0.3">
      <c r="B22" s="26" t="s">
        <v>24</v>
      </c>
      <c r="C22" s="8">
        <v>1482</v>
      </c>
      <c r="D22" s="7">
        <v>33203.339999999997</v>
      </c>
      <c r="E22" s="9">
        <v>25894.44</v>
      </c>
      <c r="F22" s="9">
        <f>E22-D22</f>
        <v>-7308.8999999999978</v>
      </c>
      <c r="G22" s="10">
        <f t="shared" ref="G22:G33" si="15">(E22/D22)-1</f>
        <v>-0.22012544521123478</v>
      </c>
      <c r="H22" s="7">
        <v>19728.14</v>
      </c>
      <c r="I22" s="9">
        <v>14657</v>
      </c>
      <c r="J22" s="9">
        <f>I22-H22</f>
        <v>-5071.1399999999994</v>
      </c>
      <c r="K22" s="10">
        <f t="shared" ref="K22:K33" si="16">(I22/H22)-1</f>
        <v>-0.25705109554169825</v>
      </c>
      <c r="L22" s="7">
        <v>11.32</v>
      </c>
      <c r="M22" s="9">
        <v>8.89</v>
      </c>
      <c r="N22" s="10">
        <f t="shared" ref="N22:N33" si="17">(M22/L22)-1</f>
        <v>-0.21466431095406358</v>
      </c>
      <c r="O22" s="11">
        <v>0.3</v>
      </c>
      <c r="P22" s="12">
        <v>0.27800000000000002</v>
      </c>
      <c r="Q22" s="13">
        <f t="shared" ref="Q22:Q33" si="18">(P22/O22)-1</f>
        <v>-7.333333333333325E-2</v>
      </c>
      <c r="S22" s="26" t="s">
        <v>24</v>
      </c>
      <c r="T22" s="8"/>
      <c r="U22" s="7"/>
      <c r="V22" s="9"/>
      <c r="W22" s="9">
        <f>V22-U22</f>
        <v>0</v>
      </c>
      <c r="X22" s="10" t="e">
        <f t="shared" ref="X22:X33" si="19">(V22/U22)-1</f>
        <v>#DIV/0!</v>
      </c>
      <c r="Y22" s="7"/>
      <c r="Z22" s="9"/>
      <c r="AA22" s="9"/>
      <c r="AB22" s="10" t="e">
        <f t="shared" ref="AB22:AB33" si="20">(Z22/Y22)-1</f>
        <v>#DIV/0!</v>
      </c>
      <c r="AC22" s="7">
        <v>11.32</v>
      </c>
      <c r="AD22" s="9">
        <v>8.89</v>
      </c>
      <c r="AE22" s="10">
        <f t="shared" ref="AE22:AE33" si="21">(AD22/AC22)-1</f>
        <v>-0.21466431095406358</v>
      </c>
      <c r="AF22" s="11">
        <v>0.3</v>
      </c>
      <c r="AG22" s="12">
        <v>0.27800000000000002</v>
      </c>
      <c r="AH22" s="13">
        <f t="shared" ref="AH22:AH33" si="22">(AG22/AF22)-1</f>
        <v>-7.333333333333325E-2</v>
      </c>
    </row>
    <row r="23" spans="2:34" x14ac:dyDescent="0.3">
      <c r="B23" s="27" t="s">
        <v>25</v>
      </c>
      <c r="C23" s="8"/>
      <c r="D23" s="7"/>
      <c r="E23" s="9"/>
      <c r="F23" s="9">
        <f t="shared" ref="F23:F32" si="23">E23-D23</f>
        <v>0</v>
      </c>
      <c r="G23" s="10" t="e">
        <f t="shared" si="15"/>
        <v>#DIV/0!</v>
      </c>
      <c r="H23" s="7"/>
      <c r="I23" s="9"/>
      <c r="J23" s="9">
        <f t="shared" ref="J23:J32" si="24">I23-H23</f>
        <v>0</v>
      </c>
      <c r="K23" s="10" t="e">
        <f t="shared" si="16"/>
        <v>#DIV/0!</v>
      </c>
      <c r="L23" s="7">
        <v>6.92</v>
      </c>
      <c r="M23" s="9"/>
      <c r="N23" s="10">
        <f t="shared" si="17"/>
        <v>-1</v>
      </c>
      <c r="O23" s="11">
        <v>0.3</v>
      </c>
      <c r="P23" s="12"/>
      <c r="Q23" s="13">
        <f t="shared" si="18"/>
        <v>-1</v>
      </c>
      <c r="S23" s="27" t="s">
        <v>25</v>
      </c>
      <c r="T23" s="8"/>
      <c r="U23" s="7"/>
      <c r="V23" s="9"/>
      <c r="W23" s="9">
        <f t="shared" ref="W23:W32" si="25">V23-U23</f>
        <v>0</v>
      </c>
      <c r="X23" s="10" t="e">
        <f t="shared" si="19"/>
        <v>#DIV/0!</v>
      </c>
      <c r="Y23" s="7"/>
      <c r="Z23" s="9"/>
      <c r="AA23" s="9"/>
      <c r="AB23" s="10" t="e">
        <f t="shared" si="20"/>
        <v>#DIV/0!</v>
      </c>
      <c r="AC23" s="7">
        <v>6.92</v>
      </c>
      <c r="AD23" s="9"/>
      <c r="AE23" s="10">
        <f t="shared" si="21"/>
        <v>-1</v>
      </c>
      <c r="AF23" s="11">
        <v>0.3</v>
      </c>
      <c r="AG23" s="12"/>
      <c r="AH23" s="13">
        <f t="shared" si="22"/>
        <v>-1</v>
      </c>
    </row>
    <row r="24" spans="2:34" x14ac:dyDescent="0.3">
      <c r="B24" s="28" t="s">
        <v>26</v>
      </c>
      <c r="C24" s="14">
        <v>2699</v>
      </c>
      <c r="D24" s="7">
        <v>13429.35</v>
      </c>
      <c r="E24" s="9">
        <v>24692</v>
      </c>
      <c r="F24" s="9">
        <f t="shared" si="23"/>
        <v>11262.65</v>
      </c>
      <c r="G24" s="10">
        <f t="shared" si="15"/>
        <v>0.83865935432466943</v>
      </c>
      <c r="H24" s="7">
        <v>12496.27</v>
      </c>
      <c r="I24" s="9">
        <v>16093.12</v>
      </c>
      <c r="J24" s="9">
        <f t="shared" si="24"/>
        <v>3596.8500000000004</v>
      </c>
      <c r="K24" s="10">
        <f t="shared" si="16"/>
        <v>0.28783388963266643</v>
      </c>
      <c r="L24" s="7">
        <v>9.0399999999999991</v>
      </c>
      <c r="M24" s="9">
        <v>5.96</v>
      </c>
      <c r="N24" s="10">
        <f t="shared" si="17"/>
        <v>-0.34070796460176989</v>
      </c>
      <c r="O24" s="11">
        <v>0.3</v>
      </c>
      <c r="P24" s="12">
        <v>0.1797</v>
      </c>
      <c r="Q24" s="13">
        <f t="shared" si="18"/>
        <v>-0.40100000000000002</v>
      </c>
      <c r="S24" s="28" t="s">
        <v>26</v>
      </c>
      <c r="T24" s="14"/>
      <c r="U24" s="7"/>
      <c r="V24" s="9"/>
      <c r="W24" s="9">
        <f t="shared" si="25"/>
        <v>0</v>
      </c>
      <c r="X24" s="10" t="e">
        <f t="shared" si="19"/>
        <v>#DIV/0!</v>
      </c>
      <c r="Y24" s="7"/>
      <c r="Z24" s="9"/>
      <c r="AA24" s="9"/>
      <c r="AB24" s="10" t="e">
        <f t="shared" si="20"/>
        <v>#DIV/0!</v>
      </c>
      <c r="AC24" s="7">
        <v>9.0399999999999991</v>
      </c>
      <c r="AD24" s="9">
        <v>5.96</v>
      </c>
      <c r="AE24" s="10">
        <f t="shared" si="21"/>
        <v>-0.34070796460176989</v>
      </c>
      <c r="AF24" s="11">
        <v>0.3</v>
      </c>
      <c r="AG24" s="12">
        <v>0.1797</v>
      </c>
      <c r="AH24" s="13">
        <f t="shared" si="22"/>
        <v>-0.40100000000000002</v>
      </c>
    </row>
    <row r="25" spans="2:34" x14ac:dyDescent="0.3">
      <c r="B25" s="28" t="s">
        <v>27</v>
      </c>
      <c r="C25" s="14"/>
      <c r="D25" s="7"/>
      <c r="E25" s="9"/>
      <c r="F25" s="9">
        <f t="shared" si="23"/>
        <v>0</v>
      </c>
      <c r="G25" s="10" t="e">
        <f t="shared" si="15"/>
        <v>#DIV/0!</v>
      </c>
      <c r="H25" s="7"/>
      <c r="I25" s="9"/>
      <c r="J25" s="9">
        <f t="shared" si="24"/>
        <v>0</v>
      </c>
      <c r="K25" s="10" t="e">
        <f t="shared" si="16"/>
        <v>#DIV/0!</v>
      </c>
      <c r="L25" s="7">
        <v>12.06</v>
      </c>
      <c r="M25" s="9"/>
      <c r="N25" s="10">
        <f t="shared" si="17"/>
        <v>-1</v>
      </c>
      <c r="O25" s="11">
        <v>0.3</v>
      </c>
      <c r="P25" s="12"/>
      <c r="Q25" s="13">
        <f t="shared" si="18"/>
        <v>-1</v>
      </c>
      <c r="S25" s="28" t="s">
        <v>27</v>
      </c>
      <c r="T25" s="14"/>
      <c r="U25" s="7"/>
      <c r="V25" s="9"/>
      <c r="W25" s="9">
        <f t="shared" si="25"/>
        <v>0</v>
      </c>
      <c r="X25" s="10" t="e">
        <f t="shared" si="19"/>
        <v>#DIV/0!</v>
      </c>
      <c r="Y25" s="7"/>
      <c r="Z25" s="9"/>
      <c r="AA25" s="9"/>
      <c r="AB25" s="10" t="e">
        <f t="shared" si="20"/>
        <v>#DIV/0!</v>
      </c>
      <c r="AC25" s="7">
        <v>12.06</v>
      </c>
      <c r="AD25" s="9"/>
      <c r="AE25" s="10">
        <f t="shared" si="21"/>
        <v>-1</v>
      </c>
      <c r="AF25" s="11">
        <v>0.3</v>
      </c>
      <c r="AG25" s="12"/>
      <c r="AH25" s="13">
        <f t="shared" si="22"/>
        <v>-1</v>
      </c>
    </row>
    <row r="26" spans="2:34" x14ac:dyDescent="0.3">
      <c r="B26" s="27" t="s">
        <v>28</v>
      </c>
      <c r="C26" s="14"/>
      <c r="D26" s="7"/>
      <c r="E26" s="9"/>
      <c r="F26" s="9">
        <f t="shared" si="23"/>
        <v>0</v>
      </c>
      <c r="G26" s="10" t="e">
        <f t="shared" si="15"/>
        <v>#DIV/0!</v>
      </c>
      <c r="H26" s="7"/>
      <c r="I26" s="9"/>
      <c r="J26" s="9">
        <f t="shared" si="24"/>
        <v>0</v>
      </c>
      <c r="K26" s="10" t="e">
        <f t="shared" si="16"/>
        <v>#DIV/0!</v>
      </c>
      <c r="L26" s="7">
        <v>10.83</v>
      </c>
      <c r="M26" s="9"/>
      <c r="N26" s="10">
        <f t="shared" si="17"/>
        <v>-1</v>
      </c>
      <c r="O26" s="11">
        <v>0.3</v>
      </c>
      <c r="P26" s="12"/>
      <c r="Q26" s="13">
        <f t="shared" si="18"/>
        <v>-1</v>
      </c>
      <c r="S26" s="27" t="s">
        <v>28</v>
      </c>
      <c r="T26" s="14"/>
      <c r="U26" s="7"/>
      <c r="V26" s="9"/>
      <c r="W26" s="9">
        <f t="shared" si="25"/>
        <v>0</v>
      </c>
      <c r="X26" s="10" t="e">
        <f t="shared" si="19"/>
        <v>#DIV/0!</v>
      </c>
      <c r="Y26" s="7"/>
      <c r="Z26" s="9"/>
      <c r="AA26" s="9"/>
      <c r="AB26" s="10" t="e">
        <f t="shared" si="20"/>
        <v>#DIV/0!</v>
      </c>
      <c r="AC26" s="7">
        <v>10.83</v>
      </c>
      <c r="AD26" s="9"/>
      <c r="AE26" s="10">
        <f t="shared" si="21"/>
        <v>-1</v>
      </c>
      <c r="AF26" s="11">
        <v>0.3</v>
      </c>
      <c r="AG26" s="12"/>
      <c r="AH26" s="13">
        <f t="shared" si="22"/>
        <v>-1</v>
      </c>
    </row>
    <row r="27" spans="2:34" x14ac:dyDescent="0.3">
      <c r="B27" s="27" t="s">
        <v>29</v>
      </c>
      <c r="C27" s="14">
        <v>3000</v>
      </c>
      <c r="D27" s="7"/>
      <c r="E27" s="9"/>
      <c r="F27" s="9">
        <f t="shared" si="23"/>
        <v>0</v>
      </c>
      <c r="G27" s="10" t="e">
        <f t="shared" si="15"/>
        <v>#DIV/0!</v>
      </c>
      <c r="H27" s="7"/>
      <c r="I27" s="9"/>
      <c r="J27" s="9">
        <f t="shared" si="24"/>
        <v>0</v>
      </c>
      <c r="K27" s="10" t="e">
        <f t="shared" si="16"/>
        <v>#DIV/0!</v>
      </c>
      <c r="L27" s="7">
        <v>17.28</v>
      </c>
      <c r="M27" s="9"/>
      <c r="N27" s="10">
        <f t="shared" si="17"/>
        <v>-1</v>
      </c>
      <c r="O27" s="11">
        <v>0.3</v>
      </c>
      <c r="P27" s="12"/>
      <c r="Q27" s="13">
        <f t="shared" si="18"/>
        <v>-1</v>
      </c>
      <c r="S27" s="27" t="s">
        <v>29</v>
      </c>
      <c r="T27" s="14"/>
      <c r="U27" s="7"/>
      <c r="V27" s="9"/>
      <c r="W27" s="9">
        <f t="shared" si="25"/>
        <v>0</v>
      </c>
      <c r="X27" s="10" t="e">
        <f t="shared" si="19"/>
        <v>#DIV/0!</v>
      </c>
      <c r="Y27" s="7"/>
      <c r="Z27" s="9"/>
      <c r="AA27" s="9"/>
      <c r="AB27" s="10" t="e">
        <f t="shared" si="20"/>
        <v>#DIV/0!</v>
      </c>
      <c r="AC27" s="7">
        <v>17.28</v>
      </c>
      <c r="AD27" s="9"/>
      <c r="AE27" s="10">
        <f t="shared" si="21"/>
        <v>-1</v>
      </c>
      <c r="AF27" s="11">
        <v>0.3</v>
      </c>
      <c r="AG27" s="12"/>
      <c r="AH27" s="13">
        <f t="shared" si="22"/>
        <v>-1</v>
      </c>
    </row>
    <row r="28" spans="2:34" x14ac:dyDescent="0.3">
      <c r="B28" s="27" t="s">
        <v>30</v>
      </c>
      <c r="C28" s="8"/>
      <c r="D28" s="7"/>
      <c r="E28" s="9"/>
      <c r="F28" s="9">
        <f t="shared" si="23"/>
        <v>0</v>
      </c>
      <c r="G28" s="10" t="e">
        <f t="shared" si="15"/>
        <v>#DIV/0!</v>
      </c>
      <c r="H28" s="7"/>
      <c r="I28" s="9"/>
      <c r="J28" s="9">
        <f t="shared" si="24"/>
        <v>0</v>
      </c>
      <c r="K28" s="10" t="e">
        <f t="shared" si="16"/>
        <v>#DIV/0!</v>
      </c>
      <c r="L28" s="7">
        <v>8.61</v>
      </c>
      <c r="M28" s="9"/>
      <c r="N28" s="10">
        <f t="shared" si="17"/>
        <v>-1</v>
      </c>
      <c r="O28" s="11">
        <v>0.3</v>
      </c>
      <c r="P28" s="12"/>
      <c r="Q28" s="13">
        <f t="shared" si="18"/>
        <v>-1</v>
      </c>
      <c r="S28" s="27" t="s">
        <v>30</v>
      </c>
      <c r="T28" s="8"/>
      <c r="U28" s="7"/>
      <c r="V28" s="9"/>
      <c r="W28" s="9">
        <f t="shared" si="25"/>
        <v>0</v>
      </c>
      <c r="X28" s="10" t="e">
        <f t="shared" si="19"/>
        <v>#DIV/0!</v>
      </c>
      <c r="Y28" s="7"/>
      <c r="Z28" s="9"/>
      <c r="AA28" s="9"/>
      <c r="AB28" s="10" t="e">
        <f t="shared" si="20"/>
        <v>#DIV/0!</v>
      </c>
      <c r="AC28" s="7">
        <v>8.61</v>
      </c>
      <c r="AD28" s="9"/>
      <c r="AE28" s="10">
        <f t="shared" si="21"/>
        <v>-1</v>
      </c>
      <c r="AF28" s="11">
        <v>0.3</v>
      </c>
      <c r="AG28" s="12"/>
      <c r="AH28" s="13">
        <f t="shared" si="22"/>
        <v>-1</v>
      </c>
    </row>
    <row r="29" spans="2:34" x14ac:dyDescent="0.3">
      <c r="B29" s="27" t="s">
        <v>31</v>
      </c>
      <c r="C29" s="8"/>
      <c r="D29" s="7"/>
      <c r="E29" s="9"/>
      <c r="F29" s="9">
        <f t="shared" si="23"/>
        <v>0</v>
      </c>
      <c r="G29" s="10" t="e">
        <f t="shared" si="15"/>
        <v>#DIV/0!</v>
      </c>
      <c r="H29" s="7"/>
      <c r="I29" s="9"/>
      <c r="J29" s="9">
        <f t="shared" si="24"/>
        <v>0</v>
      </c>
      <c r="K29" s="10" t="e">
        <f t="shared" si="16"/>
        <v>#DIV/0!</v>
      </c>
      <c r="L29" s="7">
        <v>6.52</v>
      </c>
      <c r="M29" s="9"/>
      <c r="N29" s="10">
        <f t="shared" si="17"/>
        <v>-1</v>
      </c>
      <c r="O29" s="11">
        <v>0.3</v>
      </c>
      <c r="P29" s="12"/>
      <c r="Q29" s="13">
        <f t="shared" si="18"/>
        <v>-1</v>
      </c>
      <c r="S29" s="27" t="s">
        <v>31</v>
      </c>
      <c r="T29" s="8"/>
      <c r="U29" s="7"/>
      <c r="V29" s="9"/>
      <c r="W29" s="9">
        <f t="shared" si="25"/>
        <v>0</v>
      </c>
      <c r="X29" s="10" t="e">
        <f t="shared" si="19"/>
        <v>#DIV/0!</v>
      </c>
      <c r="Y29" s="7"/>
      <c r="Z29" s="9"/>
      <c r="AA29" s="9"/>
      <c r="AB29" s="10" t="e">
        <f t="shared" si="20"/>
        <v>#DIV/0!</v>
      </c>
      <c r="AC29" s="7">
        <v>6.52</v>
      </c>
      <c r="AD29" s="9"/>
      <c r="AE29" s="10">
        <f t="shared" si="21"/>
        <v>-1</v>
      </c>
      <c r="AF29" s="11">
        <v>0.3</v>
      </c>
      <c r="AG29" s="12"/>
      <c r="AH29" s="13">
        <f t="shared" si="22"/>
        <v>-1</v>
      </c>
    </row>
    <row r="30" spans="2:34" x14ac:dyDescent="0.3">
      <c r="B30" s="27" t="s">
        <v>32</v>
      </c>
      <c r="C30" s="8">
        <v>500</v>
      </c>
      <c r="D30" s="7"/>
      <c r="E30" s="9"/>
      <c r="F30" s="9">
        <f t="shared" si="23"/>
        <v>0</v>
      </c>
      <c r="G30" s="10" t="e">
        <f t="shared" si="15"/>
        <v>#DIV/0!</v>
      </c>
      <c r="H30" s="7"/>
      <c r="I30" s="9"/>
      <c r="J30" s="9">
        <f t="shared" si="24"/>
        <v>0</v>
      </c>
      <c r="K30" s="10" t="e">
        <f t="shared" si="16"/>
        <v>#DIV/0!</v>
      </c>
      <c r="L30" s="7">
        <v>9.67</v>
      </c>
      <c r="M30" s="9"/>
      <c r="N30" s="10">
        <f t="shared" si="17"/>
        <v>-1</v>
      </c>
      <c r="O30" s="11">
        <v>0.3</v>
      </c>
      <c r="P30" s="12"/>
      <c r="Q30" s="13">
        <f t="shared" si="18"/>
        <v>-1</v>
      </c>
      <c r="S30" s="27" t="s">
        <v>32</v>
      </c>
      <c r="T30" s="8"/>
      <c r="U30" s="7"/>
      <c r="V30" s="9"/>
      <c r="W30" s="9">
        <f t="shared" si="25"/>
        <v>0</v>
      </c>
      <c r="X30" s="10" t="e">
        <f t="shared" si="19"/>
        <v>#DIV/0!</v>
      </c>
      <c r="Y30" s="7"/>
      <c r="Z30" s="9"/>
      <c r="AA30" s="9"/>
      <c r="AB30" s="10" t="e">
        <f t="shared" si="20"/>
        <v>#DIV/0!</v>
      </c>
      <c r="AC30" s="7">
        <v>9.67</v>
      </c>
      <c r="AD30" s="9"/>
      <c r="AE30" s="10">
        <f t="shared" si="21"/>
        <v>-1</v>
      </c>
      <c r="AF30" s="11">
        <v>0.3</v>
      </c>
      <c r="AG30" s="12"/>
      <c r="AH30" s="13">
        <f t="shared" si="22"/>
        <v>-1</v>
      </c>
    </row>
    <row r="31" spans="2:34" x14ac:dyDescent="0.3">
      <c r="B31" s="28" t="s">
        <v>33</v>
      </c>
      <c r="C31" s="14"/>
      <c r="D31" s="7"/>
      <c r="E31" s="9"/>
      <c r="F31" s="9">
        <f t="shared" si="23"/>
        <v>0</v>
      </c>
      <c r="G31" s="10" t="e">
        <f t="shared" si="15"/>
        <v>#DIV/0!</v>
      </c>
      <c r="H31" s="7"/>
      <c r="I31" s="9"/>
      <c r="J31" s="9">
        <f t="shared" si="24"/>
        <v>0</v>
      </c>
      <c r="K31" s="10" t="e">
        <f t="shared" si="16"/>
        <v>#DIV/0!</v>
      </c>
      <c r="L31" s="7">
        <v>11.54</v>
      </c>
      <c r="M31" s="9"/>
      <c r="N31" s="10">
        <f t="shared" si="17"/>
        <v>-1</v>
      </c>
      <c r="O31" s="11">
        <v>0.3</v>
      </c>
      <c r="P31" s="12"/>
      <c r="Q31" s="13">
        <f t="shared" si="18"/>
        <v>-1</v>
      </c>
      <c r="S31" s="28" t="s">
        <v>33</v>
      </c>
      <c r="T31" s="14"/>
      <c r="U31" s="7"/>
      <c r="V31" s="9"/>
      <c r="W31" s="9">
        <f t="shared" si="25"/>
        <v>0</v>
      </c>
      <c r="X31" s="10" t="e">
        <f t="shared" si="19"/>
        <v>#DIV/0!</v>
      </c>
      <c r="Y31" s="7"/>
      <c r="Z31" s="9"/>
      <c r="AA31" s="9"/>
      <c r="AB31" s="10" t="e">
        <f t="shared" si="20"/>
        <v>#DIV/0!</v>
      </c>
      <c r="AC31" s="7">
        <v>11.54</v>
      </c>
      <c r="AD31" s="9"/>
      <c r="AE31" s="10">
        <f t="shared" si="21"/>
        <v>-1</v>
      </c>
      <c r="AF31" s="11">
        <v>0.3</v>
      </c>
      <c r="AG31" s="12"/>
      <c r="AH31" s="13">
        <f t="shared" si="22"/>
        <v>-1</v>
      </c>
    </row>
    <row r="32" spans="2:34" ht="15" thickBot="1" x14ac:dyDescent="0.35">
      <c r="B32" s="29" t="s">
        <v>34</v>
      </c>
      <c r="C32" s="14"/>
      <c r="D32" s="7"/>
      <c r="E32" s="9"/>
      <c r="F32" s="9">
        <f t="shared" si="23"/>
        <v>0</v>
      </c>
      <c r="G32" s="10" t="e">
        <f t="shared" si="15"/>
        <v>#DIV/0!</v>
      </c>
      <c r="H32" s="7"/>
      <c r="I32" s="9"/>
      <c r="J32" s="9">
        <f t="shared" si="24"/>
        <v>0</v>
      </c>
      <c r="K32" s="10" t="e">
        <f t="shared" si="16"/>
        <v>#DIV/0!</v>
      </c>
      <c r="L32" s="7"/>
      <c r="M32" s="9"/>
      <c r="N32" s="10" t="e">
        <f t="shared" si="17"/>
        <v>#DIV/0!</v>
      </c>
      <c r="O32" s="11">
        <v>0.3</v>
      </c>
      <c r="P32" s="12"/>
      <c r="Q32" s="13">
        <f t="shared" si="18"/>
        <v>-1</v>
      </c>
      <c r="S32" s="29" t="s">
        <v>34</v>
      </c>
      <c r="T32" s="14"/>
      <c r="U32" s="7"/>
      <c r="V32" s="9"/>
      <c r="W32" s="9">
        <f t="shared" si="25"/>
        <v>0</v>
      </c>
      <c r="X32" s="10" t="e">
        <f t="shared" si="19"/>
        <v>#DIV/0!</v>
      </c>
      <c r="Y32" s="7"/>
      <c r="Z32" s="9"/>
      <c r="AA32" s="9"/>
      <c r="AB32" s="10" t="e">
        <f t="shared" si="20"/>
        <v>#DIV/0!</v>
      </c>
      <c r="AC32" s="7"/>
      <c r="AD32" s="9"/>
      <c r="AE32" s="10" t="e">
        <f t="shared" si="21"/>
        <v>#DIV/0!</v>
      </c>
      <c r="AF32" s="11">
        <v>0.3</v>
      </c>
      <c r="AG32" s="12"/>
      <c r="AH32" s="13">
        <f t="shared" si="22"/>
        <v>-1</v>
      </c>
    </row>
    <row r="33" spans="2:34" ht="15" thickBot="1" x14ac:dyDescent="0.35">
      <c r="B33" s="6" t="s">
        <v>15</v>
      </c>
      <c r="C33" s="17">
        <f>SUM(C22:C32)</f>
        <v>7681</v>
      </c>
      <c r="D33" s="17">
        <f t="shared" ref="D33:E33" si="26">SUM(D22:D32)</f>
        <v>46632.689999999995</v>
      </c>
      <c r="E33" s="17">
        <f t="shared" si="26"/>
        <v>50586.44</v>
      </c>
      <c r="F33" s="18">
        <f>E33-D33</f>
        <v>3953.7500000000073</v>
      </c>
      <c r="G33" s="15">
        <f t="shared" si="15"/>
        <v>8.4784943780854327E-2</v>
      </c>
      <c r="H33" s="17">
        <f t="shared" ref="H33:I33" si="27">SUM(H22:H32)</f>
        <v>32224.41</v>
      </c>
      <c r="I33" s="17">
        <f t="shared" si="27"/>
        <v>30750.120000000003</v>
      </c>
      <c r="J33" s="18">
        <f>I33-H33</f>
        <v>-1474.2899999999972</v>
      </c>
      <c r="K33" s="15">
        <f t="shared" si="16"/>
        <v>-4.5750721269993688E-2</v>
      </c>
      <c r="L33" s="17">
        <f t="shared" ref="L33:M33" si="28">SUM(L22:L32)</f>
        <v>103.78999999999999</v>
      </c>
      <c r="M33" s="17">
        <f t="shared" si="28"/>
        <v>14.850000000000001</v>
      </c>
      <c r="N33" s="15">
        <f t="shared" si="17"/>
        <v>-0.85692263223817322</v>
      </c>
      <c r="O33" s="19">
        <f>AVERAGE(O22:O32)</f>
        <v>0.29999999999999993</v>
      </c>
      <c r="P33" s="19">
        <f>AVERAGE(P22:P32)</f>
        <v>0.22885</v>
      </c>
      <c r="Q33" s="16">
        <f t="shared" si="18"/>
        <v>-0.23716666666666653</v>
      </c>
      <c r="S33" s="6" t="s">
        <v>15</v>
      </c>
      <c r="T33" s="17">
        <f>SUM(T22:T32)</f>
        <v>0</v>
      </c>
      <c r="U33" s="17">
        <f t="shared" ref="U33:V33" si="29">SUM(U22:U32)</f>
        <v>0</v>
      </c>
      <c r="V33" s="17">
        <f t="shared" si="29"/>
        <v>0</v>
      </c>
      <c r="W33" s="18">
        <f>V33-U33</f>
        <v>0</v>
      </c>
      <c r="X33" s="15" t="e">
        <f t="shared" si="19"/>
        <v>#DIV/0!</v>
      </c>
      <c r="Y33" s="17">
        <f t="shared" ref="Y33:Z33" si="30">SUM(Y22:Y32)</f>
        <v>0</v>
      </c>
      <c r="Z33" s="17">
        <f t="shared" si="30"/>
        <v>0</v>
      </c>
      <c r="AA33" s="18">
        <f>Z33-Y33</f>
        <v>0</v>
      </c>
      <c r="AB33" s="15" t="e">
        <f t="shared" si="20"/>
        <v>#DIV/0!</v>
      </c>
      <c r="AC33" s="17">
        <f t="shared" ref="AC33:AD33" si="31">SUM(AC22:AC32)</f>
        <v>103.78999999999999</v>
      </c>
      <c r="AD33" s="17">
        <f t="shared" si="31"/>
        <v>14.850000000000001</v>
      </c>
      <c r="AE33" s="15">
        <f t="shared" si="21"/>
        <v>-0.85692263223817322</v>
      </c>
      <c r="AF33" s="19">
        <f>AVERAGE(AF22:AF32)</f>
        <v>0.29999999999999993</v>
      </c>
      <c r="AG33" s="19">
        <f>AVERAGE(AG22:AG32)</f>
        <v>0.22885</v>
      </c>
      <c r="AH33" s="16">
        <f t="shared" si="22"/>
        <v>-0.23716666666666653</v>
      </c>
    </row>
    <row r="34" spans="2:34" ht="15" thickBot="1" x14ac:dyDescent="0.35"/>
    <row r="35" spans="2:34" ht="15.6" x14ac:dyDescent="0.3">
      <c r="B35" s="35" t="s">
        <v>0</v>
      </c>
      <c r="C35" s="33" t="s"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8"/>
    </row>
    <row r="36" spans="2:34" x14ac:dyDescent="0.3">
      <c r="B36" s="36"/>
      <c r="C36" s="39" t="s">
        <v>20</v>
      </c>
      <c r="D36" s="40"/>
      <c r="E36" s="40"/>
      <c r="F36" s="40"/>
      <c r="G36" s="41"/>
      <c r="H36" s="32" t="s">
        <v>16</v>
      </c>
      <c r="I36" s="32"/>
      <c r="J36" s="32"/>
      <c r="K36" s="32"/>
      <c r="L36" s="42" t="s">
        <v>6</v>
      </c>
      <c r="M36" s="43"/>
      <c r="N36" s="44"/>
      <c r="O36" s="30" t="s">
        <v>7</v>
      </c>
      <c r="P36" s="30"/>
      <c r="Q36" s="31"/>
    </row>
    <row r="37" spans="2:34" ht="21" thickBot="1" x14ac:dyDescent="0.35">
      <c r="B37" s="37"/>
      <c r="C37" s="1" t="s">
        <v>14</v>
      </c>
      <c r="D37" s="1" t="s">
        <v>12</v>
      </c>
      <c r="E37" s="1" t="s">
        <v>13</v>
      </c>
      <c r="F37" s="1" t="s">
        <v>21</v>
      </c>
      <c r="G37" s="1" t="s">
        <v>19</v>
      </c>
      <c r="H37" s="23" t="s">
        <v>17</v>
      </c>
      <c r="I37" s="23" t="s">
        <v>18</v>
      </c>
      <c r="J37" s="23" t="s">
        <v>21</v>
      </c>
      <c r="K37" s="23" t="s">
        <v>19</v>
      </c>
      <c r="L37" s="22" t="s">
        <v>8</v>
      </c>
      <c r="M37" s="22" t="s">
        <v>9</v>
      </c>
      <c r="N37" s="22" t="s">
        <v>19</v>
      </c>
      <c r="O37" s="20" t="s">
        <v>8</v>
      </c>
      <c r="P37" s="20" t="s">
        <v>9</v>
      </c>
      <c r="Q37" s="21" t="s">
        <v>19</v>
      </c>
    </row>
    <row r="38" spans="2:34" x14ac:dyDescent="0.3">
      <c r="B38" s="26" t="s">
        <v>24</v>
      </c>
      <c r="C38" s="8">
        <v>1482</v>
      </c>
      <c r="D38" s="7">
        <v>33203.339999999997</v>
      </c>
      <c r="E38" s="9">
        <v>25894.44</v>
      </c>
      <c r="F38" s="9">
        <f>E38-D38</f>
        <v>-7308.8999999999978</v>
      </c>
      <c r="G38" s="10">
        <f t="shared" ref="G38:G49" si="32">(E38/D38)-1</f>
        <v>-0.22012544521123478</v>
      </c>
      <c r="H38" s="7">
        <v>19728.14</v>
      </c>
      <c r="I38" s="9">
        <v>14657</v>
      </c>
      <c r="J38" s="9">
        <f>I38-H38</f>
        <v>-5071.1399999999994</v>
      </c>
      <c r="K38" s="10">
        <f t="shared" ref="K38:K49" si="33">(I38/H38)-1</f>
        <v>-0.25705109554169825</v>
      </c>
      <c r="L38" s="7">
        <v>11.32</v>
      </c>
      <c r="M38" s="9">
        <v>8.89</v>
      </c>
      <c r="N38" s="10">
        <f t="shared" ref="N38:N49" si="34">(M38/L38)-1</f>
        <v>-0.21466431095406358</v>
      </c>
      <c r="O38" s="11">
        <v>0.3</v>
      </c>
      <c r="P38" s="12">
        <v>0.27800000000000002</v>
      </c>
      <c r="Q38" s="13">
        <f t="shared" ref="Q38:Q49" si="35">(P38/O38)-1</f>
        <v>-7.333333333333325E-2</v>
      </c>
    </row>
    <row r="39" spans="2:34" x14ac:dyDescent="0.3">
      <c r="B39" s="27" t="s">
        <v>25</v>
      </c>
      <c r="C39" s="8"/>
      <c r="D39" s="7"/>
      <c r="E39" s="9"/>
      <c r="F39" s="9">
        <f t="shared" ref="F39:F48" si="36">E39-D39</f>
        <v>0</v>
      </c>
      <c r="G39" s="10" t="e">
        <f t="shared" si="32"/>
        <v>#DIV/0!</v>
      </c>
      <c r="H39" s="7"/>
      <c r="I39" s="9"/>
      <c r="J39" s="9">
        <f t="shared" ref="J39:J48" si="37">I39-H39</f>
        <v>0</v>
      </c>
      <c r="K39" s="10" t="e">
        <f t="shared" si="33"/>
        <v>#DIV/0!</v>
      </c>
      <c r="L39" s="7">
        <v>6.92</v>
      </c>
      <c r="M39" s="9"/>
      <c r="N39" s="10">
        <f t="shared" si="34"/>
        <v>-1</v>
      </c>
      <c r="O39" s="11">
        <v>0.3</v>
      </c>
      <c r="P39" s="12"/>
      <c r="Q39" s="13">
        <f t="shared" si="35"/>
        <v>-1</v>
      </c>
    </row>
    <row r="40" spans="2:34" x14ac:dyDescent="0.3">
      <c r="B40" s="28" t="s">
        <v>26</v>
      </c>
      <c r="C40" s="14">
        <v>2699</v>
      </c>
      <c r="D40" s="7">
        <v>13429.35</v>
      </c>
      <c r="E40" s="9">
        <v>24692</v>
      </c>
      <c r="F40" s="9">
        <f t="shared" si="36"/>
        <v>11262.65</v>
      </c>
      <c r="G40" s="10">
        <f t="shared" si="32"/>
        <v>0.83865935432466943</v>
      </c>
      <c r="H40" s="7">
        <v>12496.27</v>
      </c>
      <c r="I40" s="9">
        <v>16093.12</v>
      </c>
      <c r="J40" s="9">
        <f t="shared" si="37"/>
        <v>3596.8500000000004</v>
      </c>
      <c r="K40" s="10">
        <f t="shared" si="33"/>
        <v>0.28783388963266643</v>
      </c>
      <c r="L40" s="7">
        <v>9.0399999999999991</v>
      </c>
      <c r="M40" s="9">
        <v>5.96</v>
      </c>
      <c r="N40" s="10">
        <f t="shared" si="34"/>
        <v>-0.34070796460176989</v>
      </c>
      <c r="O40" s="11">
        <v>0.3</v>
      </c>
      <c r="P40" s="12">
        <v>0.1797</v>
      </c>
      <c r="Q40" s="13">
        <f t="shared" si="35"/>
        <v>-0.40100000000000002</v>
      </c>
    </row>
    <row r="41" spans="2:34" x14ac:dyDescent="0.3">
      <c r="B41" s="28" t="s">
        <v>27</v>
      </c>
      <c r="C41" s="14"/>
      <c r="D41" s="7"/>
      <c r="E41" s="9"/>
      <c r="F41" s="9">
        <f t="shared" si="36"/>
        <v>0</v>
      </c>
      <c r="G41" s="10" t="e">
        <f t="shared" si="32"/>
        <v>#DIV/0!</v>
      </c>
      <c r="H41" s="7"/>
      <c r="I41" s="9"/>
      <c r="J41" s="9">
        <f t="shared" si="37"/>
        <v>0</v>
      </c>
      <c r="K41" s="10" t="e">
        <f t="shared" si="33"/>
        <v>#DIV/0!</v>
      </c>
      <c r="L41" s="7">
        <v>12.06</v>
      </c>
      <c r="M41" s="9"/>
      <c r="N41" s="10">
        <f t="shared" si="34"/>
        <v>-1</v>
      </c>
      <c r="O41" s="11">
        <v>0.3</v>
      </c>
      <c r="P41" s="12"/>
      <c r="Q41" s="13">
        <f t="shared" si="35"/>
        <v>-1</v>
      </c>
    </row>
    <row r="42" spans="2:34" x14ac:dyDescent="0.3">
      <c r="B42" s="27" t="s">
        <v>28</v>
      </c>
      <c r="C42" s="14"/>
      <c r="D42" s="7"/>
      <c r="E42" s="9"/>
      <c r="F42" s="9">
        <f t="shared" si="36"/>
        <v>0</v>
      </c>
      <c r="G42" s="10" t="e">
        <f t="shared" si="32"/>
        <v>#DIV/0!</v>
      </c>
      <c r="H42" s="7"/>
      <c r="I42" s="9"/>
      <c r="J42" s="9">
        <f t="shared" si="37"/>
        <v>0</v>
      </c>
      <c r="K42" s="10" t="e">
        <f t="shared" si="33"/>
        <v>#DIV/0!</v>
      </c>
      <c r="L42" s="7">
        <v>10.83</v>
      </c>
      <c r="M42" s="9"/>
      <c r="N42" s="10">
        <f t="shared" si="34"/>
        <v>-1</v>
      </c>
      <c r="O42" s="11">
        <v>0.3</v>
      </c>
      <c r="P42" s="12"/>
      <c r="Q42" s="13">
        <f t="shared" si="35"/>
        <v>-1</v>
      </c>
    </row>
    <row r="43" spans="2:34" x14ac:dyDescent="0.3">
      <c r="B43" s="27" t="s">
        <v>29</v>
      </c>
      <c r="C43" s="14">
        <v>3000</v>
      </c>
      <c r="D43" s="7"/>
      <c r="E43" s="9"/>
      <c r="F43" s="9">
        <f t="shared" si="36"/>
        <v>0</v>
      </c>
      <c r="G43" s="10" t="e">
        <f t="shared" si="32"/>
        <v>#DIV/0!</v>
      </c>
      <c r="H43" s="7"/>
      <c r="I43" s="9"/>
      <c r="J43" s="9">
        <f t="shared" si="37"/>
        <v>0</v>
      </c>
      <c r="K43" s="10" t="e">
        <f t="shared" si="33"/>
        <v>#DIV/0!</v>
      </c>
      <c r="L43" s="7">
        <v>17.28</v>
      </c>
      <c r="M43" s="9"/>
      <c r="N43" s="10">
        <f t="shared" si="34"/>
        <v>-1</v>
      </c>
      <c r="O43" s="11">
        <v>0.3</v>
      </c>
      <c r="P43" s="12"/>
      <c r="Q43" s="13">
        <f t="shared" si="35"/>
        <v>-1</v>
      </c>
    </row>
    <row r="44" spans="2:34" x14ac:dyDescent="0.3">
      <c r="B44" s="27" t="s">
        <v>30</v>
      </c>
      <c r="C44" s="8"/>
      <c r="D44" s="7"/>
      <c r="E44" s="9"/>
      <c r="F44" s="9">
        <f t="shared" si="36"/>
        <v>0</v>
      </c>
      <c r="G44" s="10" t="e">
        <f t="shared" si="32"/>
        <v>#DIV/0!</v>
      </c>
      <c r="H44" s="7"/>
      <c r="I44" s="9"/>
      <c r="J44" s="9">
        <f t="shared" si="37"/>
        <v>0</v>
      </c>
      <c r="K44" s="10" t="e">
        <f t="shared" si="33"/>
        <v>#DIV/0!</v>
      </c>
      <c r="L44" s="7">
        <v>8.61</v>
      </c>
      <c r="M44" s="9"/>
      <c r="N44" s="10">
        <f t="shared" si="34"/>
        <v>-1</v>
      </c>
      <c r="O44" s="11">
        <v>0.3</v>
      </c>
      <c r="P44" s="12"/>
      <c r="Q44" s="13">
        <f t="shared" si="35"/>
        <v>-1</v>
      </c>
    </row>
    <row r="45" spans="2:34" x14ac:dyDescent="0.3">
      <c r="B45" s="27" t="s">
        <v>31</v>
      </c>
      <c r="C45" s="8"/>
      <c r="D45" s="7"/>
      <c r="E45" s="9"/>
      <c r="F45" s="9">
        <f t="shared" si="36"/>
        <v>0</v>
      </c>
      <c r="G45" s="10" t="e">
        <f t="shared" si="32"/>
        <v>#DIV/0!</v>
      </c>
      <c r="H45" s="7"/>
      <c r="I45" s="9"/>
      <c r="J45" s="9">
        <f t="shared" si="37"/>
        <v>0</v>
      </c>
      <c r="K45" s="10" t="e">
        <f t="shared" si="33"/>
        <v>#DIV/0!</v>
      </c>
      <c r="L45" s="7">
        <v>6.52</v>
      </c>
      <c r="M45" s="9"/>
      <c r="N45" s="10">
        <f t="shared" si="34"/>
        <v>-1</v>
      </c>
      <c r="O45" s="11">
        <v>0.3</v>
      </c>
      <c r="P45" s="12"/>
      <c r="Q45" s="13">
        <f t="shared" si="35"/>
        <v>-1</v>
      </c>
    </row>
    <row r="46" spans="2:34" x14ac:dyDescent="0.3">
      <c r="B46" s="27" t="s">
        <v>32</v>
      </c>
      <c r="C46" s="8">
        <v>500</v>
      </c>
      <c r="D46" s="7"/>
      <c r="E46" s="9"/>
      <c r="F46" s="9">
        <f t="shared" si="36"/>
        <v>0</v>
      </c>
      <c r="G46" s="10" t="e">
        <f t="shared" si="32"/>
        <v>#DIV/0!</v>
      </c>
      <c r="H46" s="7"/>
      <c r="I46" s="9"/>
      <c r="J46" s="9">
        <f t="shared" si="37"/>
        <v>0</v>
      </c>
      <c r="K46" s="10" t="e">
        <f t="shared" si="33"/>
        <v>#DIV/0!</v>
      </c>
      <c r="L46" s="7">
        <v>9.67</v>
      </c>
      <c r="M46" s="9"/>
      <c r="N46" s="10">
        <f t="shared" si="34"/>
        <v>-1</v>
      </c>
      <c r="O46" s="11">
        <v>0.3</v>
      </c>
      <c r="P46" s="12"/>
      <c r="Q46" s="13">
        <f t="shared" si="35"/>
        <v>-1</v>
      </c>
    </row>
    <row r="47" spans="2:34" x14ac:dyDescent="0.3">
      <c r="B47" s="28" t="s">
        <v>33</v>
      </c>
      <c r="C47" s="14"/>
      <c r="D47" s="7"/>
      <c r="E47" s="9"/>
      <c r="F47" s="9">
        <f t="shared" si="36"/>
        <v>0</v>
      </c>
      <c r="G47" s="10" t="e">
        <f t="shared" si="32"/>
        <v>#DIV/0!</v>
      </c>
      <c r="H47" s="7"/>
      <c r="I47" s="9"/>
      <c r="J47" s="9">
        <f t="shared" si="37"/>
        <v>0</v>
      </c>
      <c r="K47" s="10" t="e">
        <f t="shared" si="33"/>
        <v>#DIV/0!</v>
      </c>
      <c r="L47" s="7">
        <v>11.54</v>
      </c>
      <c r="M47" s="9"/>
      <c r="N47" s="10">
        <f t="shared" si="34"/>
        <v>-1</v>
      </c>
      <c r="O47" s="11">
        <v>0.3</v>
      </c>
      <c r="P47" s="12"/>
      <c r="Q47" s="13">
        <f t="shared" si="35"/>
        <v>-1</v>
      </c>
    </row>
    <row r="48" spans="2:34" ht="15" thickBot="1" x14ac:dyDescent="0.35">
      <c r="B48" s="29" t="s">
        <v>34</v>
      </c>
      <c r="C48" s="14"/>
      <c r="D48" s="7"/>
      <c r="E48" s="9"/>
      <c r="F48" s="9">
        <f t="shared" si="36"/>
        <v>0</v>
      </c>
      <c r="G48" s="10" t="e">
        <f t="shared" si="32"/>
        <v>#DIV/0!</v>
      </c>
      <c r="H48" s="7"/>
      <c r="I48" s="9"/>
      <c r="J48" s="9">
        <f t="shared" si="37"/>
        <v>0</v>
      </c>
      <c r="K48" s="10" t="e">
        <f t="shared" si="33"/>
        <v>#DIV/0!</v>
      </c>
      <c r="L48" s="7"/>
      <c r="M48" s="9"/>
      <c r="N48" s="10" t="e">
        <f t="shared" si="34"/>
        <v>#DIV/0!</v>
      </c>
      <c r="O48" s="11">
        <v>0.3</v>
      </c>
      <c r="P48" s="12"/>
      <c r="Q48" s="13">
        <f t="shared" si="35"/>
        <v>-1</v>
      </c>
    </row>
    <row r="49" spans="2:17" ht="15" thickBot="1" x14ac:dyDescent="0.35">
      <c r="B49" s="6" t="s">
        <v>15</v>
      </c>
      <c r="C49" s="17">
        <f>SUM(C38:C48)</f>
        <v>7681</v>
      </c>
      <c r="D49" s="17">
        <f t="shared" ref="D49:E49" si="38">SUM(D38:D48)</f>
        <v>46632.689999999995</v>
      </c>
      <c r="E49" s="17">
        <f t="shared" si="38"/>
        <v>50586.44</v>
      </c>
      <c r="F49" s="18">
        <f>E49-D49</f>
        <v>3953.7500000000073</v>
      </c>
      <c r="G49" s="15">
        <f t="shared" si="32"/>
        <v>8.4784943780854327E-2</v>
      </c>
      <c r="H49" s="17">
        <f t="shared" ref="H49:I49" si="39">SUM(H38:H48)</f>
        <v>32224.41</v>
      </c>
      <c r="I49" s="17">
        <f t="shared" si="39"/>
        <v>30750.120000000003</v>
      </c>
      <c r="J49" s="18">
        <f>I49-H49</f>
        <v>-1474.2899999999972</v>
      </c>
      <c r="K49" s="15">
        <f t="shared" si="33"/>
        <v>-4.5750721269993688E-2</v>
      </c>
      <c r="L49" s="17">
        <f t="shared" ref="L49:M49" si="40">SUM(L38:L48)</f>
        <v>103.78999999999999</v>
      </c>
      <c r="M49" s="17">
        <f t="shared" si="40"/>
        <v>14.850000000000001</v>
      </c>
      <c r="N49" s="15">
        <f t="shared" si="34"/>
        <v>-0.85692263223817322</v>
      </c>
      <c r="O49" s="19">
        <f>AVERAGE(O38:O48)</f>
        <v>0.29999999999999993</v>
      </c>
      <c r="P49" s="19">
        <f>AVERAGE(P38:P48)</f>
        <v>0.22885</v>
      </c>
      <c r="Q49" s="16">
        <f t="shared" si="35"/>
        <v>-0.23716666666666653</v>
      </c>
    </row>
    <row r="50" spans="2:17" ht="15" thickBot="1" x14ac:dyDescent="0.35"/>
    <row r="51" spans="2:17" ht="15.6" x14ac:dyDescent="0.3">
      <c r="B51" s="35" t="s">
        <v>0</v>
      </c>
      <c r="C51" s="33" t="s"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8"/>
    </row>
    <row r="52" spans="2:17" x14ac:dyDescent="0.3">
      <c r="B52" s="36"/>
      <c r="C52" s="39" t="s">
        <v>20</v>
      </c>
      <c r="D52" s="40"/>
      <c r="E52" s="40"/>
      <c r="F52" s="40"/>
      <c r="G52" s="41"/>
      <c r="H52" s="32" t="s">
        <v>16</v>
      </c>
      <c r="I52" s="32"/>
      <c r="J52" s="32"/>
      <c r="K52" s="32"/>
      <c r="L52" s="42" t="s">
        <v>6</v>
      </c>
      <c r="M52" s="43"/>
      <c r="N52" s="44"/>
      <c r="O52" s="30" t="s">
        <v>7</v>
      </c>
      <c r="P52" s="30"/>
      <c r="Q52" s="31"/>
    </row>
    <row r="53" spans="2:17" ht="21" thickBot="1" x14ac:dyDescent="0.35">
      <c r="B53" s="37"/>
      <c r="C53" s="1" t="s">
        <v>14</v>
      </c>
      <c r="D53" s="1" t="s">
        <v>12</v>
      </c>
      <c r="E53" s="1" t="s">
        <v>13</v>
      </c>
      <c r="F53" s="1" t="s">
        <v>21</v>
      </c>
      <c r="G53" s="1" t="s">
        <v>19</v>
      </c>
      <c r="H53" s="23" t="s">
        <v>17</v>
      </c>
      <c r="I53" s="23" t="s">
        <v>18</v>
      </c>
      <c r="J53" s="23" t="s">
        <v>21</v>
      </c>
      <c r="K53" s="23" t="s">
        <v>19</v>
      </c>
      <c r="L53" s="22" t="s">
        <v>8</v>
      </c>
      <c r="M53" s="22" t="s">
        <v>9</v>
      </c>
      <c r="N53" s="22" t="s">
        <v>19</v>
      </c>
      <c r="O53" s="20" t="s">
        <v>8</v>
      </c>
      <c r="P53" s="20" t="s">
        <v>9</v>
      </c>
      <c r="Q53" s="21" t="s">
        <v>19</v>
      </c>
    </row>
    <row r="54" spans="2:17" x14ac:dyDescent="0.3">
      <c r="B54" s="26" t="s">
        <v>24</v>
      </c>
      <c r="C54" s="8">
        <v>1482</v>
      </c>
      <c r="D54" s="7">
        <v>33203.339999999997</v>
      </c>
      <c r="E54" s="9">
        <v>25894.44</v>
      </c>
      <c r="F54" s="9">
        <f>E54-D54</f>
        <v>-7308.8999999999978</v>
      </c>
      <c r="G54" s="10">
        <f t="shared" ref="G54:G65" si="41">(E54/D54)-1</f>
        <v>-0.22012544521123478</v>
      </c>
      <c r="H54" s="7">
        <v>19728.14</v>
      </c>
      <c r="I54" s="9">
        <v>14657</v>
      </c>
      <c r="J54" s="9">
        <f>I54-H54</f>
        <v>-5071.1399999999994</v>
      </c>
      <c r="K54" s="10">
        <f t="shared" ref="K54:K65" si="42">(I54/H54)-1</f>
        <v>-0.25705109554169825</v>
      </c>
      <c r="L54" s="7">
        <v>11.32</v>
      </c>
      <c r="M54" s="9">
        <v>8.89</v>
      </c>
      <c r="N54" s="10">
        <f t="shared" ref="N54:N65" si="43">(M54/L54)-1</f>
        <v>-0.21466431095406358</v>
      </c>
      <c r="O54" s="11">
        <v>0.3</v>
      </c>
      <c r="P54" s="12">
        <v>0.27800000000000002</v>
      </c>
      <c r="Q54" s="13">
        <f t="shared" ref="Q54:Q65" si="44">(P54/O54)-1</f>
        <v>-7.333333333333325E-2</v>
      </c>
    </row>
    <row r="55" spans="2:17" x14ac:dyDescent="0.3">
      <c r="B55" s="27" t="s">
        <v>25</v>
      </c>
      <c r="C55" s="8"/>
      <c r="D55" s="7"/>
      <c r="E55" s="9"/>
      <c r="F55" s="9">
        <f t="shared" ref="F55:F64" si="45">E55-D55</f>
        <v>0</v>
      </c>
      <c r="G55" s="10" t="e">
        <f t="shared" si="41"/>
        <v>#DIV/0!</v>
      </c>
      <c r="H55" s="7"/>
      <c r="I55" s="9"/>
      <c r="J55" s="9">
        <f t="shared" ref="J55:J64" si="46">I55-H55</f>
        <v>0</v>
      </c>
      <c r="K55" s="10" t="e">
        <f t="shared" si="42"/>
        <v>#DIV/0!</v>
      </c>
      <c r="L55" s="7">
        <v>6.92</v>
      </c>
      <c r="M55" s="9"/>
      <c r="N55" s="10">
        <f t="shared" si="43"/>
        <v>-1</v>
      </c>
      <c r="O55" s="11">
        <v>0.3</v>
      </c>
      <c r="P55" s="12"/>
      <c r="Q55" s="13">
        <f t="shared" si="44"/>
        <v>-1</v>
      </c>
    </row>
    <row r="56" spans="2:17" x14ac:dyDescent="0.3">
      <c r="B56" s="28" t="s">
        <v>26</v>
      </c>
      <c r="C56" s="14">
        <v>2699</v>
      </c>
      <c r="D56" s="7">
        <v>13429.35</v>
      </c>
      <c r="E56" s="9">
        <v>24692</v>
      </c>
      <c r="F56" s="9">
        <f t="shared" si="45"/>
        <v>11262.65</v>
      </c>
      <c r="G56" s="10">
        <f t="shared" si="41"/>
        <v>0.83865935432466943</v>
      </c>
      <c r="H56" s="7">
        <v>12496.27</v>
      </c>
      <c r="I56" s="9">
        <v>16093.12</v>
      </c>
      <c r="J56" s="9">
        <f t="shared" si="46"/>
        <v>3596.8500000000004</v>
      </c>
      <c r="K56" s="10">
        <f t="shared" si="42"/>
        <v>0.28783388963266643</v>
      </c>
      <c r="L56" s="7">
        <v>9.0399999999999991</v>
      </c>
      <c r="M56" s="9">
        <v>5.96</v>
      </c>
      <c r="N56" s="10">
        <f t="shared" si="43"/>
        <v>-0.34070796460176989</v>
      </c>
      <c r="O56" s="11">
        <v>0.3</v>
      </c>
      <c r="P56" s="12">
        <v>0.1797</v>
      </c>
      <c r="Q56" s="13">
        <f t="shared" si="44"/>
        <v>-0.40100000000000002</v>
      </c>
    </row>
    <row r="57" spans="2:17" x14ac:dyDescent="0.3">
      <c r="B57" s="28" t="s">
        <v>27</v>
      </c>
      <c r="C57" s="14"/>
      <c r="D57" s="7"/>
      <c r="E57" s="9"/>
      <c r="F57" s="9">
        <f t="shared" si="45"/>
        <v>0</v>
      </c>
      <c r="G57" s="10" t="e">
        <f t="shared" si="41"/>
        <v>#DIV/0!</v>
      </c>
      <c r="H57" s="7"/>
      <c r="I57" s="9"/>
      <c r="J57" s="9">
        <f t="shared" si="46"/>
        <v>0</v>
      </c>
      <c r="K57" s="10" t="e">
        <f t="shared" si="42"/>
        <v>#DIV/0!</v>
      </c>
      <c r="L57" s="7">
        <v>12.06</v>
      </c>
      <c r="M57" s="9"/>
      <c r="N57" s="10">
        <f t="shared" si="43"/>
        <v>-1</v>
      </c>
      <c r="O57" s="11">
        <v>0.3</v>
      </c>
      <c r="P57" s="12"/>
      <c r="Q57" s="13">
        <f t="shared" si="44"/>
        <v>-1</v>
      </c>
    </row>
    <row r="58" spans="2:17" x14ac:dyDescent="0.3">
      <c r="B58" s="27" t="s">
        <v>28</v>
      </c>
      <c r="C58" s="14"/>
      <c r="D58" s="7"/>
      <c r="E58" s="9"/>
      <c r="F58" s="9">
        <f t="shared" si="45"/>
        <v>0</v>
      </c>
      <c r="G58" s="10" t="e">
        <f t="shared" si="41"/>
        <v>#DIV/0!</v>
      </c>
      <c r="H58" s="7"/>
      <c r="I58" s="9"/>
      <c r="J58" s="9">
        <f t="shared" si="46"/>
        <v>0</v>
      </c>
      <c r="K58" s="10" t="e">
        <f t="shared" si="42"/>
        <v>#DIV/0!</v>
      </c>
      <c r="L58" s="7">
        <v>10.83</v>
      </c>
      <c r="M58" s="9"/>
      <c r="N58" s="10">
        <f t="shared" si="43"/>
        <v>-1</v>
      </c>
      <c r="O58" s="11">
        <v>0.3</v>
      </c>
      <c r="P58" s="12"/>
      <c r="Q58" s="13">
        <f t="shared" si="44"/>
        <v>-1</v>
      </c>
    </row>
    <row r="59" spans="2:17" x14ac:dyDescent="0.3">
      <c r="B59" s="27" t="s">
        <v>29</v>
      </c>
      <c r="C59" s="14">
        <v>3000</v>
      </c>
      <c r="D59" s="7"/>
      <c r="E59" s="9"/>
      <c r="F59" s="9">
        <f t="shared" si="45"/>
        <v>0</v>
      </c>
      <c r="G59" s="10" t="e">
        <f t="shared" si="41"/>
        <v>#DIV/0!</v>
      </c>
      <c r="H59" s="7"/>
      <c r="I59" s="9"/>
      <c r="J59" s="9">
        <f t="shared" si="46"/>
        <v>0</v>
      </c>
      <c r="K59" s="10" t="e">
        <f t="shared" si="42"/>
        <v>#DIV/0!</v>
      </c>
      <c r="L59" s="7">
        <v>17.28</v>
      </c>
      <c r="M59" s="9"/>
      <c r="N59" s="10">
        <f t="shared" si="43"/>
        <v>-1</v>
      </c>
      <c r="O59" s="11">
        <v>0.3</v>
      </c>
      <c r="P59" s="12"/>
      <c r="Q59" s="13">
        <f t="shared" si="44"/>
        <v>-1</v>
      </c>
    </row>
    <row r="60" spans="2:17" x14ac:dyDescent="0.3">
      <c r="B60" s="27" t="s">
        <v>30</v>
      </c>
      <c r="C60" s="8"/>
      <c r="D60" s="7"/>
      <c r="E60" s="9"/>
      <c r="F60" s="9">
        <f t="shared" si="45"/>
        <v>0</v>
      </c>
      <c r="G60" s="10" t="e">
        <f t="shared" si="41"/>
        <v>#DIV/0!</v>
      </c>
      <c r="H60" s="7"/>
      <c r="I60" s="9"/>
      <c r="J60" s="9">
        <f t="shared" si="46"/>
        <v>0</v>
      </c>
      <c r="K60" s="10" t="e">
        <f t="shared" si="42"/>
        <v>#DIV/0!</v>
      </c>
      <c r="L60" s="7">
        <v>8.61</v>
      </c>
      <c r="M60" s="9"/>
      <c r="N60" s="10">
        <f t="shared" si="43"/>
        <v>-1</v>
      </c>
      <c r="O60" s="11">
        <v>0.3</v>
      </c>
      <c r="P60" s="12"/>
      <c r="Q60" s="13">
        <f t="shared" si="44"/>
        <v>-1</v>
      </c>
    </row>
    <row r="61" spans="2:17" x14ac:dyDescent="0.3">
      <c r="B61" s="27" t="s">
        <v>31</v>
      </c>
      <c r="C61" s="8"/>
      <c r="D61" s="7"/>
      <c r="E61" s="9"/>
      <c r="F61" s="9">
        <f t="shared" si="45"/>
        <v>0</v>
      </c>
      <c r="G61" s="10" t="e">
        <f t="shared" si="41"/>
        <v>#DIV/0!</v>
      </c>
      <c r="H61" s="7"/>
      <c r="I61" s="9"/>
      <c r="J61" s="9">
        <f t="shared" si="46"/>
        <v>0</v>
      </c>
      <c r="K61" s="10" t="e">
        <f t="shared" si="42"/>
        <v>#DIV/0!</v>
      </c>
      <c r="L61" s="7">
        <v>6.52</v>
      </c>
      <c r="M61" s="9"/>
      <c r="N61" s="10">
        <f t="shared" si="43"/>
        <v>-1</v>
      </c>
      <c r="O61" s="11">
        <v>0.3</v>
      </c>
      <c r="P61" s="12"/>
      <c r="Q61" s="13">
        <f t="shared" si="44"/>
        <v>-1</v>
      </c>
    </row>
    <row r="62" spans="2:17" x14ac:dyDescent="0.3">
      <c r="B62" s="27" t="s">
        <v>32</v>
      </c>
      <c r="C62" s="8">
        <v>500</v>
      </c>
      <c r="D62" s="7"/>
      <c r="E62" s="9"/>
      <c r="F62" s="9">
        <f t="shared" si="45"/>
        <v>0</v>
      </c>
      <c r="G62" s="10" t="e">
        <f t="shared" si="41"/>
        <v>#DIV/0!</v>
      </c>
      <c r="H62" s="7"/>
      <c r="I62" s="9"/>
      <c r="J62" s="9">
        <f t="shared" si="46"/>
        <v>0</v>
      </c>
      <c r="K62" s="10" t="e">
        <f t="shared" si="42"/>
        <v>#DIV/0!</v>
      </c>
      <c r="L62" s="7">
        <v>9.67</v>
      </c>
      <c r="M62" s="9"/>
      <c r="N62" s="10">
        <f t="shared" si="43"/>
        <v>-1</v>
      </c>
      <c r="O62" s="11">
        <v>0.3</v>
      </c>
      <c r="P62" s="12"/>
      <c r="Q62" s="13">
        <f t="shared" si="44"/>
        <v>-1</v>
      </c>
    </row>
    <row r="63" spans="2:17" x14ac:dyDescent="0.3">
      <c r="B63" s="28" t="s">
        <v>33</v>
      </c>
      <c r="C63" s="14"/>
      <c r="D63" s="7"/>
      <c r="E63" s="9"/>
      <c r="F63" s="9">
        <f t="shared" si="45"/>
        <v>0</v>
      </c>
      <c r="G63" s="10" t="e">
        <f t="shared" si="41"/>
        <v>#DIV/0!</v>
      </c>
      <c r="H63" s="7"/>
      <c r="I63" s="9"/>
      <c r="J63" s="9">
        <f t="shared" si="46"/>
        <v>0</v>
      </c>
      <c r="K63" s="10" t="e">
        <f t="shared" si="42"/>
        <v>#DIV/0!</v>
      </c>
      <c r="L63" s="7">
        <v>11.54</v>
      </c>
      <c r="M63" s="9"/>
      <c r="N63" s="10">
        <f t="shared" si="43"/>
        <v>-1</v>
      </c>
      <c r="O63" s="11">
        <v>0.3</v>
      </c>
      <c r="P63" s="12"/>
      <c r="Q63" s="13">
        <f t="shared" si="44"/>
        <v>-1</v>
      </c>
    </row>
    <row r="64" spans="2:17" ht="15" thickBot="1" x14ac:dyDescent="0.35">
      <c r="B64" s="29" t="s">
        <v>34</v>
      </c>
      <c r="C64" s="14"/>
      <c r="D64" s="7"/>
      <c r="E64" s="9"/>
      <c r="F64" s="9">
        <f t="shared" si="45"/>
        <v>0</v>
      </c>
      <c r="G64" s="10" t="e">
        <f t="shared" si="41"/>
        <v>#DIV/0!</v>
      </c>
      <c r="H64" s="7"/>
      <c r="I64" s="9"/>
      <c r="J64" s="9">
        <f t="shared" si="46"/>
        <v>0</v>
      </c>
      <c r="K64" s="10" t="e">
        <f t="shared" si="42"/>
        <v>#DIV/0!</v>
      </c>
      <c r="L64" s="7"/>
      <c r="M64" s="9"/>
      <c r="N64" s="10" t="e">
        <f t="shared" si="43"/>
        <v>#DIV/0!</v>
      </c>
      <c r="O64" s="11">
        <v>0.3</v>
      </c>
      <c r="P64" s="12"/>
      <c r="Q64" s="13">
        <f t="shared" si="44"/>
        <v>-1</v>
      </c>
    </row>
    <row r="65" spans="2:17" ht="15" thickBot="1" x14ac:dyDescent="0.35">
      <c r="B65" s="6" t="s">
        <v>15</v>
      </c>
      <c r="C65" s="17">
        <f>SUM(C54:C64)</f>
        <v>7681</v>
      </c>
      <c r="D65" s="17">
        <f t="shared" ref="D65:E65" si="47">SUM(D54:D64)</f>
        <v>46632.689999999995</v>
      </c>
      <c r="E65" s="17">
        <f t="shared" si="47"/>
        <v>50586.44</v>
      </c>
      <c r="F65" s="18">
        <f>E65-D65</f>
        <v>3953.7500000000073</v>
      </c>
      <c r="G65" s="15">
        <f t="shared" si="41"/>
        <v>8.4784943780854327E-2</v>
      </c>
      <c r="H65" s="17">
        <f t="shared" ref="H65:I65" si="48">SUM(H54:H64)</f>
        <v>32224.41</v>
      </c>
      <c r="I65" s="17">
        <f t="shared" si="48"/>
        <v>30750.120000000003</v>
      </c>
      <c r="J65" s="18">
        <f>I65-H65</f>
        <v>-1474.2899999999972</v>
      </c>
      <c r="K65" s="15">
        <f t="shared" si="42"/>
        <v>-4.5750721269993688E-2</v>
      </c>
      <c r="L65" s="17">
        <f t="shared" ref="L65:M65" si="49">SUM(L54:L64)</f>
        <v>103.78999999999999</v>
      </c>
      <c r="M65" s="17">
        <f t="shared" si="49"/>
        <v>14.850000000000001</v>
      </c>
      <c r="N65" s="15">
        <f t="shared" si="43"/>
        <v>-0.85692263223817322</v>
      </c>
      <c r="O65" s="19">
        <f>AVERAGE(O54:O64)</f>
        <v>0.29999999999999993</v>
      </c>
      <c r="P65" s="19">
        <f>AVERAGE(P54:P64)</f>
        <v>0.22885</v>
      </c>
      <c r="Q65" s="16">
        <f t="shared" si="44"/>
        <v>-0.23716666666666653</v>
      </c>
    </row>
    <row r="66" spans="2:17" ht="15" thickBot="1" x14ac:dyDescent="0.35"/>
    <row r="67" spans="2:17" ht="15.6" x14ac:dyDescent="0.3">
      <c r="B67" s="35" t="s">
        <v>0</v>
      </c>
      <c r="C67" s="33" t="s">
        <v>11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8"/>
    </row>
    <row r="68" spans="2:17" x14ac:dyDescent="0.3">
      <c r="B68" s="36"/>
      <c r="C68" s="39" t="s">
        <v>20</v>
      </c>
      <c r="D68" s="40"/>
      <c r="E68" s="40"/>
      <c r="F68" s="40"/>
      <c r="G68" s="41"/>
      <c r="H68" s="32" t="s">
        <v>16</v>
      </c>
      <c r="I68" s="32"/>
      <c r="J68" s="32"/>
      <c r="K68" s="32"/>
      <c r="L68" s="42" t="s">
        <v>6</v>
      </c>
      <c r="M68" s="43"/>
      <c r="N68" s="44"/>
      <c r="O68" s="30" t="s">
        <v>7</v>
      </c>
      <c r="P68" s="30"/>
      <c r="Q68" s="31"/>
    </row>
    <row r="69" spans="2:17" ht="21" thickBot="1" x14ac:dyDescent="0.35">
      <c r="B69" s="37"/>
      <c r="C69" s="1" t="s">
        <v>14</v>
      </c>
      <c r="D69" s="1" t="s">
        <v>12</v>
      </c>
      <c r="E69" s="1" t="s">
        <v>13</v>
      </c>
      <c r="F69" s="1" t="s">
        <v>21</v>
      </c>
      <c r="G69" s="1" t="s">
        <v>19</v>
      </c>
      <c r="H69" s="23" t="s">
        <v>17</v>
      </c>
      <c r="I69" s="23" t="s">
        <v>18</v>
      </c>
      <c r="J69" s="23" t="s">
        <v>21</v>
      </c>
      <c r="K69" s="23" t="s">
        <v>19</v>
      </c>
      <c r="L69" s="22" t="s">
        <v>8</v>
      </c>
      <c r="M69" s="22" t="s">
        <v>9</v>
      </c>
      <c r="N69" s="22" t="s">
        <v>19</v>
      </c>
      <c r="O69" s="20" t="s">
        <v>8</v>
      </c>
      <c r="P69" s="20" t="s">
        <v>9</v>
      </c>
      <c r="Q69" s="21" t="s">
        <v>19</v>
      </c>
    </row>
    <row r="70" spans="2:17" x14ac:dyDescent="0.3">
      <c r="B70" s="26" t="s">
        <v>24</v>
      </c>
      <c r="C70" s="8">
        <v>1482</v>
      </c>
      <c r="D70" s="7">
        <v>33203.339999999997</v>
      </c>
      <c r="E70" s="9">
        <v>25894.44</v>
      </c>
      <c r="F70" s="9">
        <f>E70-D70</f>
        <v>-7308.8999999999978</v>
      </c>
      <c r="G70" s="10">
        <f t="shared" ref="G70:G81" si="50">(E70/D70)-1</f>
        <v>-0.22012544521123478</v>
      </c>
      <c r="H70" s="7">
        <v>19728.14</v>
      </c>
      <c r="I70" s="9">
        <v>14657</v>
      </c>
      <c r="J70" s="9">
        <f>I70-H70</f>
        <v>-5071.1399999999994</v>
      </c>
      <c r="K70" s="10">
        <f t="shared" ref="K70:K81" si="51">(I70/H70)-1</f>
        <v>-0.25705109554169825</v>
      </c>
      <c r="L70" s="7">
        <v>11.32</v>
      </c>
      <c r="M70" s="9">
        <v>8.89</v>
      </c>
      <c r="N70" s="10">
        <f t="shared" ref="N70:N81" si="52">(M70/L70)-1</f>
        <v>-0.21466431095406358</v>
      </c>
      <c r="O70" s="11">
        <v>0.3</v>
      </c>
      <c r="P70" s="12">
        <v>0.27800000000000002</v>
      </c>
      <c r="Q70" s="13">
        <f t="shared" ref="Q70:Q81" si="53">(P70/O70)-1</f>
        <v>-7.333333333333325E-2</v>
      </c>
    </row>
    <row r="71" spans="2:17" x14ac:dyDescent="0.3">
      <c r="B71" s="27" t="s">
        <v>25</v>
      </c>
      <c r="C71" s="8"/>
      <c r="D71" s="7"/>
      <c r="E71" s="9"/>
      <c r="F71" s="9">
        <f t="shared" ref="F71:F80" si="54">E71-D71</f>
        <v>0</v>
      </c>
      <c r="G71" s="10" t="e">
        <f t="shared" si="50"/>
        <v>#DIV/0!</v>
      </c>
      <c r="H71" s="7"/>
      <c r="I71" s="9"/>
      <c r="J71" s="9">
        <f t="shared" ref="J71:J80" si="55">I71-H71</f>
        <v>0</v>
      </c>
      <c r="K71" s="10" t="e">
        <f t="shared" si="51"/>
        <v>#DIV/0!</v>
      </c>
      <c r="L71" s="7">
        <v>6.92</v>
      </c>
      <c r="M71" s="9"/>
      <c r="N71" s="10">
        <f t="shared" si="52"/>
        <v>-1</v>
      </c>
      <c r="O71" s="11">
        <v>0.3</v>
      </c>
      <c r="P71" s="12"/>
      <c r="Q71" s="13">
        <f t="shared" si="53"/>
        <v>-1</v>
      </c>
    </row>
    <row r="72" spans="2:17" x14ac:dyDescent="0.3">
      <c r="B72" s="28" t="s">
        <v>26</v>
      </c>
      <c r="C72" s="14">
        <v>2699</v>
      </c>
      <c r="D72" s="7">
        <v>13429.35</v>
      </c>
      <c r="E72" s="9">
        <v>24692</v>
      </c>
      <c r="F72" s="9">
        <f t="shared" si="54"/>
        <v>11262.65</v>
      </c>
      <c r="G72" s="10">
        <f t="shared" si="50"/>
        <v>0.83865935432466943</v>
      </c>
      <c r="H72" s="7">
        <v>12496.27</v>
      </c>
      <c r="I72" s="9">
        <v>16093.12</v>
      </c>
      <c r="J72" s="9">
        <f t="shared" si="55"/>
        <v>3596.8500000000004</v>
      </c>
      <c r="K72" s="10">
        <f t="shared" si="51"/>
        <v>0.28783388963266643</v>
      </c>
      <c r="L72" s="7">
        <v>9.0399999999999991</v>
      </c>
      <c r="M72" s="9">
        <v>5.96</v>
      </c>
      <c r="N72" s="10">
        <f t="shared" si="52"/>
        <v>-0.34070796460176989</v>
      </c>
      <c r="O72" s="11">
        <v>0.3</v>
      </c>
      <c r="P72" s="12">
        <v>0.1797</v>
      </c>
      <c r="Q72" s="13">
        <f t="shared" si="53"/>
        <v>-0.40100000000000002</v>
      </c>
    </row>
    <row r="73" spans="2:17" x14ac:dyDescent="0.3">
      <c r="B73" s="28" t="s">
        <v>27</v>
      </c>
      <c r="C73" s="14"/>
      <c r="D73" s="7"/>
      <c r="E73" s="9"/>
      <c r="F73" s="9">
        <f t="shared" si="54"/>
        <v>0</v>
      </c>
      <c r="G73" s="10" t="e">
        <f t="shared" si="50"/>
        <v>#DIV/0!</v>
      </c>
      <c r="H73" s="7"/>
      <c r="I73" s="9"/>
      <c r="J73" s="9">
        <f t="shared" si="55"/>
        <v>0</v>
      </c>
      <c r="K73" s="10" t="e">
        <f t="shared" si="51"/>
        <v>#DIV/0!</v>
      </c>
      <c r="L73" s="7">
        <v>12.06</v>
      </c>
      <c r="M73" s="9"/>
      <c r="N73" s="10">
        <f t="shared" si="52"/>
        <v>-1</v>
      </c>
      <c r="O73" s="11">
        <v>0.3</v>
      </c>
      <c r="P73" s="12"/>
      <c r="Q73" s="13">
        <f t="shared" si="53"/>
        <v>-1</v>
      </c>
    </row>
    <row r="74" spans="2:17" x14ac:dyDescent="0.3">
      <c r="B74" s="27" t="s">
        <v>28</v>
      </c>
      <c r="C74" s="14"/>
      <c r="D74" s="7"/>
      <c r="E74" s="9"/>
      <c r="F74" s="9">
        <f t="shared" si="54"/>
        <v>0</v>
      </c>
      <c r="G74" s="10" t="e">
        <f t="shared" si="50"/>
        <v>#DIV/0!</v>
      </c>
      <c r="H74" s="7"/>
      <c r="I74" s="9"/>
      <c r="J74" s="9">
        <f t="shared" si="55"/>
        <v>0</v>
      </c>
      <c r="K74" s="10" t="e">
        <f t="shared" si="51"/>
        <v>#DIV/0!</v>
      </c>
      <c r="L74" s="7">
        <v>10.83</v>
      </c>
      <c r="M74" s="9"/>
      <c r="N74" s="10">
        <f t="shared" si="52"/>
        <v>-1</v>
      </c>
      <c r="O74" s="11">
        <v>0.3</v>
      </c>
      <c r="P74" s="12"/>
      <c r="Q74" s="13">
        <f t="shared" si="53"/>
        <v>-1</v>
      </c>
    </row>
    <row r="75" spans="2:17" x14ac:dyDescent="0.3">
      <c r="B75" s="27" t="s">
        <v>29</v>
      </c>
      <c r="C75" s="14">
        <v>3000</v>
      </c>
      <c r="D75" s="7"/>
      <c r="E75" s="9"/>
      <c r="F75" s="9">
        <f t="shared" si="54"/>
        <v>0</v>
      </c>
      <c r="G75" s="10" t="e">
        <f t="shared" si="50"/>
        <v>#DIV/0!</v>
      </c>
      <c r="H75" s="7"/>
      <c r="I75" s="9"/>
      <c r="J75" s="9">
        <f t="shared" si="55"/>
        <v>0</v>
      </c>
      <c r="K75" s="10" t="e">
        <f t="shared" si="51"/>
        <v>#DIV/0!</v>
      </c>
      <c r="L75" s="7">
        <v>17.28</v>
      </c>
      <c r="M75" s="9"/>
      <c r="N75" s="10">
        <f t="shared" si="52"/>
        <v>-1</v>
      </c>
      <c r="O75" s="11">
        <v>0.3</v>
      </c>
      <c r="P75" s="12"/>
      <c r="Q75" s="13">
        <f t="shared" si="53"/>
        <v>-1</v>
      </c>
    </row>
    <row r="76" spans="2:17" x14ac:dyDescent="0.3">
      <c r="B76" s="27" t="s">
        <v>30</v>
      </c>
      <c r="C76" s="8"/>
      <c r="D76" s="7"/>
      <c r="E76" s="9"/>
      <c r="F76" s="9">
        <f t="shared" si="54"/>
        <v>0</v>
      </c>
      <c r="G76" s="10" t="e">
        <f t="shared" si="50"/>
        <v>#DIV/0!</v>
      </c>
      <c r="H76" s="7"/>
      <c r="I76" s="9"/>
      <c r="J76" s="9">
        <f t="shared" si="55"/>
        <v>0</v>
      </c>
      <c r="K76" s="10" t="e">
        <f t="shared" si="51"/>
        <v>#DIV/0!</v>
      </c>
      <c r="L76" s="7">
        <v>8.61</v>
      </c>
      <c r="M76" s="9"/>
      <c r="N76" s="10">
        <f t="shared" si="52"/>
        <v>-1</v>
      </c>
      <c r="O76" s="11">
        <v>0.3</v>
      </c>
      <c r="P76" s="12"/>
      <c r="Q76" s="13">
        <f t="shared" si="53"/>
        <v>-1</v>
      </c>
    </row>
    <row r="77" spans="2:17" x14ac:dyDescent="0.3">
      <c r="B77" s="27" t="s">
        <v>31</v>
      </c>
      <c r="C77" s="8"/>
      <c r="D77" s="7"/>
      <c r="E77" s="9"/>
      <c r="F77" s="9">
        <f t="shared" si="54"/>
        <v>0</v>
      </c>
      <c r="G77" s="10" t="e">
        <f t="shared" si="50"/>
        <v>#DIV/0!</v>
      </c>
      <c r="H77" s="7"/>
      <c r="I77" s="9"/>
      <c r="J77" s="9">
        <f t="shared" si="55"/>
        <v>0</v>
      </c>
      <c r="K77" s="10" t="e">
        <f t="shared" si="51"/>
        <v>#DIV/0!</v>
      </c>
      <c r="L77" s="7">
        <v>6.52</v>
      </c>
      <c r="M77" s="9"/>
      <c r="N77" s="10">
        <f t="shared" si="52"/>
        <v>-1</v>
      </c>
      <c r="O77" s="11">
        <v>0.3</v>
      </c>
      <c r="P77" s="12"/>
      <c r="Q77" s="13">
        <f t="shared" si="53"/>
        <v>-1</v>
      </c>
    </row>
    <row r="78" spans="2:17" x14ac:dyDescent="0.3">
      <c r="B78" s="27" t="s">
        <v>32</v>
      </c>
      <c r="C78" s="8">
        <v>500</v>
      </c>
      <c r="D78" s="7"/>
      <c r="E78" s="9"/>
      <c r="F78" s="9">
        <f t="shared" si="54"/>
        <v>0</v>
      </c>
      <c r="G78" s="10" t="e">
        <f t="shared" si="50"/>
        <v>#DIV/0!</v>
      </c>
      <c r="H78" s="7"/>
      <c r="I78" s="9"/>
      <c r="J78" s="9">
        <f t="shared" si="55"/>
        <v>0</v>
      </c>
      <c r="K78" s="10" t="e">
        <f t="shared" si="51"/>
        <v>#DIV/0!</v>
      </c>
      <c r="L78" s="7">
        <v>9.67</v>
      </c>
      <c r="M78" s="9"/>
      <c r="N78" s="10">
        <f t="shared" si="52"/>
        <v>-1</v>
      </c>
      <c r="O78" s="11">
        <v>0.3</v>
      </c>
      <c r="P78" s="12"/>
      <c r="Q78" s="13">
        <f t="shared" si="53"/>
        <v>-1</v>
      </c>
    </row>
    <row r="79" spans="2:17" x14ac:dyDescent="0.3">
      <c r="B79" s="28" t="s">
        <v>33</v>
      </c>
      <c r="C79" s="14"/>
      <c r="D79" s="7"/>
      <c r="E79" s="9"/>
      <c r="F79" s="9">
        <f t="shared" si="54"/>
        <v>0</v>
      </c>
      <c r="G79" s="10" t="e">
        <f t="shared" si="50"/>
        <v>#DIV/0!</v>
      </c>
      <c r="H79" s="7"/>
      <c r="I79" s="9"/>
      <c r="J79" s="9">
        <f t="shared" si="55"/>
        <v>0</v>
      </c>
      <c r="K79" s="10" t="e">
        <f t="shared" si="51"/>
        <v>#DIV/0!</v>
      </c>
      <c r="L79" s="7">
        <v>11.54</v>
      </c>
      <c r="M79" s="9"/>
      <c r="N79" s="10">
        <f t="shared" si="52"/>
        <v>-1</v>
      </c>
      <c r="O79" s="11">
        <v>0.3</v>
      </c>
      <c r="P79" s="12"/>
      <c r="Q79" s="13">
        <f t="shared" si="53"/>
        <v>-1</v>
      </c>
    </row>
    <row r="80" spans="2:17" ht="15" thickBot="1" x14ac:dyDescent="0.35">
      <c r="B80" s="29" t="s">
        <v>34</v>
      </c>
      <c r="C80" s="14"/>
      <c r="D80" s="7"/>
      <c r="E80" s="9"/>
      <c r="F80" s="9">
        <f t="shared" si="54"/>
        <v>0</v>
      </c>
      <c r="G80" s="10" t="e">
        <f t="shared" si="50"/>
        <v>#DIV/0!</v>
      </c>
      <c r="H80" s="7"/>
      <c r="I80" s="9"/>
      <c r="J80" s="9">
        <f t="shared" si="55"/>
        <v>0</v>
      </c>
      <c r="K80" s="10" t="e">
        <f t="shared" si="51"/>
        <v>#DIV/0!</v>
      </c>
      <c r="L80" s="7"/>
      <c r="M80" s="9"/>
      <c r="N80" s="10" t="e">
        <f t="shared" si="52"/>
        <v>#DIV/0!</v>
      </c>
      <c r="O80" s="11">
        <v>0.3</v>
      </c>
      <c r="P80" s="12"/>
      <c r="Q80" s="13">
        <f t="shared" si="53"/>
        <v>-1</v>
      </c>
    </row>
    <row r="81" spans="2:17" ht="15" thickBot="1" x14ac:dyDescent="0.35">
      <c r="B81" s="6" t="s">
        <v>15</v>
      </c>
      <c r="C81" s="17">
        <f>SUM(C70:C80)</f>
        <v>7681</v>
      </c>
      <c r="D81" s="17">
        <f t="shared" ref="D81:E81" si="56">SUM(D70:D80)</f>
        <v>46632.689999999995</v>
      </c>
      <c r="E81" s="17">
        <f t="shared" si="56"/>
        <v>50586.44</v>
      </c>
      <c r="F81" s="18">
        <f>E81-D81</f>
        <v>3953.7500000000073</v>
      </c>
      <c r="G81" s="15">
        <f t="shared" si="50"/>
        <v>8.4784943780854327E-2</v>
      </c>
      <c r="H81" s="17">
        <f t="shared" ref="H81:I81" si="57">SUM(H70:H80)</f>
        <v>32224.41</v>
      </c>
      <c r="I81" s="17">
        <f t="shared" si="57"/>
        <v>30750.120000000003</v>
      </c>
      <c r="J81" s="18">
        <f>I81-H81</f>
        <v>-1474.2899999999972</v>
      </c>
      <c r="K81" s="15">
        <f t="shared" si="51"/>
        <v>-4.5750721269993688E-2</v>
      </c>
      <c r="L81" s="17">
        <f t="shared" ref="L81:M81" si="58">SUM(L70:L80)</f>
        <v>103.78999999999999</v>
      </c>
      <c r="M81" s="17">
        <f t="shared" si="58"/>
        <v>14.850000000000001</v>
      </c>
      <c r="N81" s="15">
        <f t="shared" si="52"/>
        <v>-0.85692263223817322</v>
      </c>
      <c r="O81" s="19">
        <f>AVERAGE(O70:O80)</f>
        <v>0.29999999999999993</v>
      </c>
      <c r="P81" s="19">
        <f>AVERAGE(P70:P80)</f>
        <v>0.22885</v>
      </c>
      <c r="Q81" s="16">
        <f t="shared" si="53"/>
        <v>-0.23716666666666653</v>
      </c>
    </row>
    <row r="82" spans="2:17" ht="15" thickBot="1" x14ac:dyDescent="0.35"/>
    <row r="83" spans="2:17" ht="15.6" x14ac:dyDescent="0.3">
      <c r="B83" s="35" t="s">
        <v>0</v>
      </c>
      <c r="C83" s="33" t="s">
        <v>4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8"/>
    </row>
    <row r="84" spans="2:17" x14ac:dyDescent="0.3">
      <c r="B84" s="36"/>
      <c r="C84" s="39" t="s">
        <v>20</v>
      </c>
      <c r="D84" s="40"/>
      <c r="E84" s="40"/>
      <c r="F84" s="40"/>
      <c r="G84" s="41"/>
      <c r="H84" s="32" t="s">
        <v>16</v>
      </c>
      <c r="I84" s="32"/>
      <c r="J84" s="32"/>
      <c r="K84" s="32"/>
      <c r="L84" s="42" t="s">
        <v>6</v>
      </c>
      <c r="M84" s="43"/>
      <c r="N84" s="44"/>
      <c r="O84" s="30" t="s">
        <v>7</v>
      </c>
      <c r="P84" s="30"/>
      <c r="Q84" s="31"/>
    </row>
    <row r="85" spans="2:17" ht="21" thickBot="1" x14ac:dyDescent="0.35">
      <c r="B85" s="37"/>
      <c r="C85" s="1" t="s">
        <v>14</v>
      </c>
      <c r="D85" s="1" t="s">
        <v>12</v>
      </c>
      <c r="E85" s="1" t="s">
        <v>13</v>
      </c>
      <c r="F85" s="1" t="s">
        <v>21</v>
      </c>
      <c r="G85" s="1" t="s">
        <v>19</v>
      </c>
      <c r="H85" s="23" t="s">
        <v>17</v>
      </c>
      <c r="I85" s="23" t="s">
        <v>18</v>
      </c>
      <c r="J85" s="23" t="s">
        <v>21</v>
      </c>
      <c r="K85" s="23" t="s">
        <v>19</v>
      </c>
      <c r="L85" s="22" t="s">
        <v>8</v>
      </c>
      <c r="M85" s="22" t="s">
        <v>9</v>
      </c>
      <c r="N85" s="22" t="s">
        <v>19</v>
      </c>
      <c r="O85" s="20" t="s">
        <v>8</v>
      </c>
      <c r="P85" s="20" t="s">
        <v>9</v>
      </c>
      <c r="Q85" s="21" t="s">
        <v>19</v>
      </c>
    </row>
    <row r="86" spans="2:17" x14ac:dyDescent="0.3">
      <c r="B86" s="26" t="s">
        <v>24</v>
      </c>
      <c r="C86" s="8">
        <v>1482</v>
      </c>
      <c r="D86" s="7">
        <v>33203.339999999997</v>
      </c>
      <c r="E86" s="9">
        <v>25894.44</v>
      </c>
      <c r="F86" s="9">
        <f>E86-D86</f>
        <v>-7308.8999999999978</v>
      </c>
      <c r="G86" s="10">
        <f t="shared" ref="G86:G97" si="59">(E86/D86)-1</f>
        <v>-0.22012544521123478</v>
      </c>
      <c r="H86" s="7">
        <v>19728.14</v>
      </c>
      <c r="I86" s="9">
        <v>14657</v>
      </c>
      <c r="J86" s="9">
        <f>I86-H86</f>
        <v>-5071.1399999999994</v>
      </c>
      <c r="K86" s="10">
        <f t="shared" ref="K86:K97" si="60">(I86/H86)-1</f>
        <v>-0.25705109554169825</v>
      </c>
      <c r="L86" s="7">
        <v>11.32</v>
      </c>
      <c r="M86" s="9">
        <v>8.89</v>
      </c>
      <c r="N86" s="10">
        <f t="shared" ref="N86:N97" si="61">(M86/L86)-1</f>
        <v>-0.21466431095406358</v>
      </c>
      <c r="O86" s="11">
        <v>0.3</v>
      </c>
      <c r="P86" s="12">
        <v>0.27800000000000002</v>
      </c>
      <c r="Q86" s="13">
        <f t="shared" ref="Q86:Q97" si="62">(P86/O86)-1</f>
        <v>-7.333333333333325E-2</v>
      </c>
    </row>
    <row r="87" spans="2:17" x14ac:dyDescent="0.3">
      <c r="B87" s="27" t="s">
        <v>25</v>
      </c>
      <c r="C87" s="8"/>
      <c r="D87" s="7"/>
      <c r="E87" s="9"/>
      <c r="F87" s="9">
        <f t="shared" ref="F87:F96" si="63">E87-D87</f>
        <v>0</v>
      </c>
      <c r="G87" s="10" t="e">
        <f t="shared" si="59"/>
        <v>#DIV/0!</v>
      </c>
      <c r="H87" s="7"/>
      <c r="I87" s="9"/>
      <c r="J87" s="9">
        <f t="shared" ref="J87:J96" si="64">I87-H87</f>
        <v>0</v>
      </c>
      <c r="K87" s="10" t="e">
        <f t="shared" si="60"/>
        <v>#DIV/0!</v>
      </c>
      <c r="L87" s="7">
        <v>6.92</v>
      </c>
      <c r="M87" s="9"/>
      <c r="N87" s="10">
        <f t="shared" si="61"/>
        <v>-1</v>
      </c>
      <c r="O87" s="11">
        <v>0.3</v>
      </c>
      <c r="P87" s="12"/>
      <c r="Q87" s="13">
        <f t="shared" si="62"/>
        <v>-1</v>
      </c>
    </row>
    <row r="88" spans="2:17" x14ac:dyDescent="0.3">
      <c r="B88" s="28" t="s">
        <v>26</v>
      </c>
      <c r="C88" s="14">
        <v>2699</v>
      </c>
      <c r="D88" s="7">
        <v>13429.35</v>
      </c>
      <c r="E88" s="9">
        <v>24692</v>
      </c>
      <c r="F88" s="9">
        <f t="shared" si="63"/>
        <v>11262.65</v>
      </c>
      <c r="G88" s="10">
        <f t="shared" si="59"/>
        <v>0.83865935432466943</v>
      </c>
      <c r="H88" s="7">
        <v>12496.27</v>
      </c>
      <c r="I88" s="9">
        <v>16093.12</v>
      </c>
      <c r="J88" s="9">
        <f t="shared" si="64"/>
        <v>3596.8500000000004</v>
      </c>
      <c r="K88" s="10">
        <f t="shared" si="60"/>
        <v>0.28783388963266643</v>
      </c>
      <c r="L88" s="7">
        <v>9.0399999999999991</v>
      </c>
      <c r="M88" s="9">
        <v>5.96</v>
      </c>
      <c r="N88" s="10">
        <f t="shared" si="61"/>
        <v>-0.34070796460176989</v>
      </c>
      <c r="O88" s="11">
        <v>0.3</v>
      </c>
      <c r="P88" s="12">
        <v>0.1797</v>
      </c>
      <c r="Q88" s="13">
        <f t="shared" si="62"/>
        <v>-0.40100000000000002</v>
      </c>
    </row>
    <row r="89" spans="2:17" x14ac:dyDescent="0.3">
      <c r="B89" s="28" t="s">
        <v>27</v>
      </c>
      <c r="C89" s="14"/>
      <c r="D89" s="7"/>
      <c r="E89" s="9"/>
      <c r="F89" s="9">
        <f t="shared" si="63"/>
        <v>0</v>
      </c>
      <c r="G89" s="10" t="e">
        <f t="shared" si="59"/>
        <v>#DIV/0!</v>
      </c>
      <c r="H89" s="7"/>
      <c r="I89" s="9"/>
      <c r="J89" s="9">
        <f t="shared" si="64"/>
        <v>0</v>
      </c>
      <c r="K89" s="10" t="e">
        <f t="shared" si="60"/>
        <v>#DIV/0!</v>
      </c>
      <c r="L89" s="7">
        <v>12.06</v>
      </c>
      <c r="M89" s="9"/>
      <c r="N89" s="10">
        <f t="shared" si="61"/>
        <v>-1</v>
      </c>
      <c r="O89" s="11">
        <v>0.3</v>
      </c>
      <c r="P89" s="12"/>
      <c r="Q89" s="13">
        <f t="shared" si="62"/>
        <v>-1</v>
      </c>
    </row>
    <row r="90" spans="2:17" x14ac:dyDescent="0.3">
      <c r="B90" s="27" t="s">
        <v>28</v>
      </c>
      <c r="C90" s="14"/>
      <c r="D90" s="7"/>
      <c r="E90" s="9"/>
      <c r="F90" s="9">
        <f t="shared" si="63"/>
        <v>0</v>
      </c>
      <c r="G90" s="10" t="e">
        <f t="shared" si="59"/>
        <v>#DIV/0!</v>
      </c>
      <c r="H90" s="7"/>
      <c r="I90" s="9"/>
      <c r="J90" s="9">
        <f t="shared" si="64"/>
        <v>0</v>
      </c>
      <c r="K90" s="10" t="e">
        <f t="shared" si="60"/>
        <v>#DIV/0!</v>
      </c>
      <c r="L90" s="7">
        <v>10.83</v>
      </c>
      <c r="M90" s="9"/>
      <c r="N90" s="10">
        <f t="shared" si="61"/>
        <v>-1</v>
      </c>
      <c r="O90" s="11">
        <v>0.3</v>
      </c>
      <c r="P90" s="12"/>
      <c r="Q90" s="13">
        <f t="shared" si="62"/>
        <v>-1</v>
      </c>
    </row>
    <row r="91" spans="2:17" x14ac:dyDescent="0.3">
      <c r="B91" s="27" t="s">
        <v>29</v>
      </c>
      <c r="C91" s="14">
        <v>3000</v>
      </c>
      <c r="D91" s="7"/>
      <c r="E91" s="9"/>
      <c r="F91" s="9">
        <f t="shared" si="63"/>
        <v>0</v>
      </c>
      <c r="G91" s="10" t="e">
        <f t="shared" si="59"/>
        <v>#DIV/0!</v>
      </c>
      <c r="H91" s="7"/>
      <c r="I91" s="9"/>
      <c r="J91" s="9">
        <f t="shared" si="64"/>
        <v>0</v>
      </c>
      <c r="K91" s="10" t="e">
        <f t="shared" si="60"/>
        <v>#DIV/0!</v>
      </c>
      <c r="L91" s="7">
        <v>17.28</v>
      </c>
      <c r="M91" s="9"/>
      <c r="N91" s="10">
        <f t="shared" si="61"/>
        <v>-1</v>
      </c>
      <c r="O91" s="11">
        <v>0.3</v>
      </c>
      <c r="P91" s="12"/>
      <c r="Q91" s="13">
        <f t="shared" si="62"/>
        <v>-1</v>
      </c>
    </row>
    <row r="92" spans="2:17" x14ac:dyDescent="0.3">
      <c r="B92" s="27" t="s">
        <v>30</v>
      </c>
      <c r="C92" s="8"/>
      <c r="D92" s="7"/>
      <c r="E92" s="9"/>
      <c r="F92" s="9">
        <f t="shared" si="63"/>
        <v>0</v>
      </c>
      <c r="G92" s="10" t="e">
        <f t="shared" si="59"/>
        <v>#DIV/0!</v>
      </c>
      <c r="H92" s="7"/>
      <c r="I92" s="9"/>
      <c r="J92" s="9">
        <f t="shared" si="64"/>
        <v>0</v>
      </c>
      <c r="K92" s="10" t="e">
        <f t="shared" si="60"/>
        <v>#DIV/0!</v>
      </c>
      <c r="L92" s="7">
        <v>8.61</v>
      </c>
      <c r="M92" s="9"/>
      <c r="N92" s="10">
        <f t="shared" si="61"/>
        <v>-1</v>
      </c>
      <c r="O92" s="11">
        <v>0.3</v>
      </c>
      <c r="P92" s="12"/>
      <c r="Q92" s="13">
        <f t="shared" si="62"/>
        <v>-1</v>
      </c>
    </row>
    <row r="93" spans="2:17" x14ac:dyDescent="0.3">
      <c r="B93" s="27" t="s">
        <v>31</v>
      </c>
      <c r="C93" s="8"/>
      <c r="D93" s="7"/>
      <c r="E93" s="9"/>
      <c r="F93" s="9">
        <f t="shared" si="63"/>
        <v>0</v>
      </c>
      <c r="G93" s="10" t="e">
        <f t="shared" si="59"/>
        <v>#DIV/0!</v>
      </c>
      <c r="H93" s="7"/>
      <c r="I93" s="9"/>
      <c r="J93" s="9">
        <f t="shared" si="64"/>
        <v>0</v>
      </c>
      <c r="K93" s="10" t="e">
        <f t="shared" si="60"/>
        <v>#DIV/0!</v>
      </c>
      <c r="L93" s="7">
        <v>6.52</v>
      </c>
      <c r="M93" s="9"/>
      <c r="N93" s="10">
        <f t="shared" si="61"/>
        <v>-1</v>
      </c>
      <c r="O93" s="11">
        <v>0.3</v>
      </c>
      <c r="P93" s="12"/>
      <c r="Q93" s="13">
        <f t="shared" si="62"/>
        <v>-1</v>
      </c>
    </row>
    <row r="94" spans="2:17" x14ac:dyDescent="0.3">
      <c r="B94" s="27" t="s">
        <v>32</v>
      </c>
      <c r="C94" s="8">
        <v>500</v>
      </c>
      <c r="D94" s="7"/>
      <c r="E94" s="9"/>
      <c r="F94" s="9">
        <f t="shared" si="63"/>
        <v>0</v>
      </c>
      <c r="G94" s="10" t="e">
        <f t="shared" si="59"/>
        <v>#DIV/0!</v>
      </c>
      <c r="H94" s="7"/>
      <c r="I94" s="9"/>
      <c r="J94" s="9">
        <f t="shared" si="64"/>
        <v>0</v>
      </c>
      <c r="K94" s="10" t="e">
        <f t="shared" si="60"/>
        <v>#DIV/0!</v>
      </c>
      <c r="L94" s="7">
        <v>9.67</v>
      </c>
      <c r="M94" s="9"/>
      <c r="N94" s="10">
        <f t="shared" si="61"/>
        <v>-1</v>
      </c>
      <c r="O94" s="11">
        <v>0.3</v>
      </c>
      <c r="P94" s="12"/>
      <c r="Q94" s="13">
        <f t="shared" si="62"/>
        <v>-1</v>
      </c>
    </row>
    <row r="95" spans="2:17" x14ac:dyDescent="0.3">
      <c r="B95" s="28" t="s">
        <v>33</v>
      </c>
      <c r="C95" s="14"/>
      <c r="D95" s="7"/>
      <c r="E95" s="9"/>
      <c r="F95" s="9">
        <f t="shared" si="63"/>
        <v>0</v>
      </c>
      <c r="G95" s="10" t="e">
        <f t="shared" si="59"/>
        <v>#DIV/0!</v>
      </c>
      <c r="H95" s="7"/>
      <c r="I95" s="9"/>
      <c r="J95" s="9">
        <f t="shared" si="64"/>
        <v>0</v>
      </c>
      <c r="K95" s="10" t="e">
        <f t="shared" si="60"/>
        <v>#DIV/0!</v>
      </c>
      <c r="L95" s="7">
        <v>11.54</v>
      </c>
      <c r="M95" s="9"/>
      <c r="N95" s="10">
        <f t="shared" si="61"/>
        <v>-1</v>
      </c>
      <c r="O95" s="11">
        <v>0.3</v>
      </c>
      <c r="P95" s="12"/>
      <c r="Q95" s="13">
        <f t="shared" si="62"/>
        <v>-1</v>
      </c>
    </row>
    <row r="96" spans="2:17" ht="15" thickBot="1" x14ac:dyDescent="0.35">
      <c r="B96" s="29" t="s">
        <v>34</v>
      </c>
      <c r="C96" s="14"/>
      <c r="D96" s="7"/>
      <c r="E96" s="9"/>
      <c r="F96" s="9">
        <f t="shared" si="63"/>
        <v>0</v>
      </c>
      <c r="G96" s="10" t="e">
        <f t="shared" si="59"/>
        <v>#DIV/0!</v>
      </c>
      <c r="H96" s="7"/>
      <c r="I96" s="9"/>
      <c r="J96" s="9">
        <f t="shared" si="64"/>
        <v>0</v>
      </c>
      <c r="K96" s="10" t="e">
        <f t="shared" si="60"/>
        <v>#DIV/0!</v>
      </c>
      <c r="L96" s="7"/>
      <c r="M96" s="9"/>
      <c r="N96" s="10" t="e">
        <f t="shared" si="61"/>
        <v>#DIV/0!</v>
      </c>
      <c r="O96" s="11">
        <v>0.3</v>
      </c>
      <c r="P96" s="12"/>
      <c r="Q96" s="13">
        <f t="shared" si="62"/>
        <v>-1</v>
      </c>
    </row>
    <row r="97" spans="2:17" ht="15" thickBot="1" x14ac:dyDescent="0.35">
      <c r="B97" s="6" t="s">
        <v>15</v>
      </c>
      <c r="C97" s="17">
        <f>SUM(C86:C96)</f>
        <v>7681</v>
      </c>
      <c r="D97" s="17">
        <f t="shared" ref="D97:E97" si="65">SUM(D86:D96)</f>
        <v>46632.689999999995</v>
      </c>
      <c r="E97" s="17">
        <f t="shared" si="65"/>
        <v>50586.44</v>
      </c>
      <c r="F97" s="18">
        <f>E97-D97</f>
        <v>3953.7500000000073</v>
      </c>
      <c r="G97" s="15">
        <f t="shared" si="59"/>
        <v>8.4784943780854327E-2</v>
      </c>
      <c r="H97" s="17">
        <f t="shared" ref="H97:I97" si="66">SUM(H86:H96)</f>
        <v>32224.41</v>
      </c>
      <c r="I97" s="17">
        <f t="shared" si="66"/>
        <v>30750.120000000003</v>
      </c>
      <c r="J97" s="18">
        <f>I97-H97</f>
        <v>-1474.2899999999972</v>
      </c>
      <c r="K97" s="15">
        <f t="shared" si="60"/>
        <v>-4.5750721269993688E-2</v>
      </c>
      <c r="L97" s="17">
        <f t="shared" ref="L97:M97" si="67">SUM(L86:L96)</f>
        <v>103.78999999999999</v>
      </c>
      <c r="M97" s="17">
        <f t="shared" si="67"/>
        <v>14.850000000000001</v>
      </c>
      <c r="N97" s="15">
        <f t="shared" si="61"/>
        <v>-0.85692263223817322</v>
      </c>
      <c r="O97" s="19">
        <f>AVERAGE(O86:O96)</f>
        <v>0.29999999999999993</v>
      </c>
      <c r="P97" s="19">
        <f>AVERAGE(P86:P96)</f>
        <v>0.22885</v>
      </c>
      <c r="Q97" s="16">
        <f t="shared" si="62"/>
        <v>-0.23716666666666653</v>
      </c>
    </row>
    <row r="98" spans="2:17" ht="15" thickBot="1" x14ac:dyDescent="0.35"/>
    <row r="99" spans="2:17" ht="15.6" x14ac:dyDescent="0.3">
      <c r="B99" s="35" t="s">
        <v>0</v>
      </c>
      <c r="C99" s="33" t="s">
        <v>5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8"/>
    </row>
    <row r="100" spans="2:17" x14ac:dyDescent="0.3">
      <c r="B100" s="36"/>
      <c r="C100" s="39" t="s">
        <v>20</v>
      </c>
      <c r="D100" s="40"/>
      <c r="E100" s="40"/>
      <c r="F100" s="40"/>
      <c r="G100" s="41"/>
      <c r="H100" s="32" t="s">
        <v>16</v>
      </c>
      <c r="I100" s="32"/>
      <c r="J100" s="32"/>
      <c r="K100" s="32"/>
      <c r="L100" s="42" t="s">
        <v>6</v>
      </c>
      <c r="M100" s="43"/>
      <c r="N100" s="44"/>
      <c r="O100" s="30" t="s">
        <v>7</v>
      </c>
      <c r="P100" s="30"/>
      <c r="Q100" s="31"/>
    </row>
    <row r="101" spans="2:17" ht="21" thickBot="1" x14ac:dyDescent="0.35">
      <c r="B101" s="37"/>
      <c r="C101" s="1" t="s">
        <v>14</v>
      </c>
      <c r="D101" s="1" t="s">
        <v>12</v>
      </c>
      <c r="E101" s="1" t="s">
        <v>13</v>
      </c>
      <c r="F101" s="1" t="s">
        <v>21</v>
      </c>
      <c r="G101" s="1" t="s">
        <v>19</v>
      </c>
      <c r="H101" s="23" t="s">
        <v>17</v>
      </c>
      <c r="I101" s="23" t="s">
        <v>18</v>
      </c>
      <c r="J101" s="23" t="s">
        <v>21</v>
      </c>
      <c r="K101" s="23" t="s">
        <v>19</v>
      </c>
      <c r="L101" s="22" t="s">
        <v>8</v>
      </c>
      <c r="M101" s="22" t="s">
        <v>9</v>
      </c>
      <c r="N101" s="22" t="s">
        <v>19</v>
      </c>
      <c r="O101" s="20" t="s">
        <v>8</v>
      </c>
      <c r="P101" s="20" t="s">
        <v>9</v>
      </c>
      <c r="Q101" s="21" t="s">
        <v>19</v>
      </c>
    </row>
    <row r="102" spans="2:17" x14ac:dyDescent="0.3">
      <c r="B102" s="26" t="s">
        <v>24</v>
      </c>
      <c r="C102" s="8">
        <v>1482</v>
      </c>
      <c r="D102" s="7">
        <v>33203.339999999997</v>
      </c>
      <c r="E102" s="9">
        <v>25894.44</v>
      </c>
      <c r="F102" s="9">
        <f>E102-D102</f>
        <v>-7308.8999999999978</v>
      </c>
      <c r="G102" s="10">
        <f t="shared" ref="G102:G113" si="68">(E102/D102)-1</f>
        <v>-0.22012544521123478</v>
      </c>
      <c r="H102" s="7">
        <v>19728.14</v>
      </c>
      <c r="I102" s="9">
        <v>14657</v>
      </c>
      <c r="J102" s="9">
        <f>I102-H102</f>
        <v>-5071.1399999999994</v>
      </c>
      <c r="K102" s="10">
        <f t="shared" ref="K102:K113" si="69">(I102/H102)-1</f>
        <v>-0.25705109554169825</v>
      </c>
      <c r="L102" s="7">
        <v>11.32</v>
      </c>
      <c r="M102" s="9">
        <v>8.89</v>
      </c>
      <c r="N102" s="10">
        <f t="shared" ref="N102:N113" si="70">(M102/L102)-1</f>
        <v>-0.21466431095406358</v>
      </c>
      <c r="O102" s="11">
        <v>0.3</v>
      </c>
      <c r="P102" s="12">
        <v>0.27800000000000002</v>
      </c>
      <c r="Q102" s="13">
        <f t="shared" ref="Q102:Q113" si="71">(P102/O102)-1</f>
        <v>-7.333333333333325E-2</v>
      </c>
    </row>
    <row r="103" spans="2:17" x14ac:dyDescent="0.3">
      <c r="B103" s="27" t="s">
        <v>25</v>
      </c>
      <c r="C103" s="8"/>
      <c r="D103" s="7"/>
      <c r="E103" s="9"/>
      <c r="F103" s="9">
        <f t="shared" ref="F103:F112" si="72">E103-D103</f>
        <v>0</v>
      </c>
      <c r="G103" s="10" t="e">
        <f t="shared" si="68"/>
        <v>#DIV/0!</v>
      </c>
      <c r="H103" s="7"/>
      <c r="I103" s="9"/>
      <c r="J103" s="9">
        <f t="shared" ref="J103:J112" si="73">I103-H103</f>
        <v>0</v>
      </c>
      <c r="K103" s="10" t="e">
        <f t="shared" si="69"/>
        <v>#DIV/0!</v>
      </c>
      <c r="L103" s="7">
        <v>6.92</v>
      </c>
      <c r="M103" s="9"/>
      <c r="N103" s="10">
        <f t="shared" si="70"/>
        <v>-1</v>
      </c>
      <c r="O103" s="11">
        <v>0.3</v>
      </c>
      <c r="P103" s="12"/>
      <c r="Q103" s="13">
        <f t="shared" si="71"/>
        <v>-1</v>
      </c>
    </row>
    <row r="104" spans="2:17" x14ac:dyDescent="0.3">
      <c r="B104" s="28" t="s">
        <v>26</v>
      </c>
      <c r="C104" s="14">
        <v>2699</v>
      </c>
      <c r="D104" s="7">
        <v>13429.35</v>
      </c>
      <c r="E104" s="9">
        <v>24692</v>
      </c>
      <c r="F104" s="9">
        <f t="shared" si="72"/>
        <v>11262.65</v>
      </c>
      <c r="G104" s="10">
        <f t="shared" si="68"/>
        <v>0.83865935432466943</v>
      </c>
      <c r="H104" s="7">
        <v>12496.27</v>
      </c>
      <c r="I104" s="9">
        <v>16093.12</v>
      </c>
      <c r="J104" s="9">
        <f t="shared" si="73"/>
        <v>3596.8500000000004</v>
      </c>
      <c r="K104" s="10">
        <f t="shared" si="69"/>
        <v>0.28783388963266643</v>
      </c>
      <c r="L104" s="7">
        <v>9.0399999999999991</v>
      </c>
      <c r="M104" s="9">
        <v>5.96</v>
      </c>
      <c r="N104" s="10">
        <f t="shared" si="70"/>
        <v>-0.34070796460176989</v>
      </c>
      <c r="O104" s="11">
        <v>0.3</v>
      </c>
      <c r="P104" s="12">
        <v>0.1797</v>
      </c>
      <c r="Q104" s="13">
        <f t="shared" si="71"/>
        <v>-0.40100000000000002</v>
      </c>
    </row>
    <row r="105" spans="2:17" x14ac:dyDescent="0.3">
      <c r="B105" s="28" t="s">
        <v>27</v>
      </c>
      <c r="C105" s="14"/>
      <c r="D105" s="7"/>
      <c r="E105" s="9"/>
      <c r="F105" s="9">
        <f t="shared" si="72"/>
        <v>0</v>
      </c>
      <c r="G105" s="10" t="e">
        <f t="shared" si="68"/>
        <v>#DIV/0!</v>
      </c>
      <c r="H105" s="7"/>
      <c r="I105" s="9"/>
      <c r="J105" s="9">
        <f t="shared" si="73"/>
        <v>0</v>
      </c>
      <c r="K105" s="10" t="e">
        <f t="shared" si="69"/>
        <v>#DIV/0!</v>
      </c>
      <c r="L105" s="7">
        <v>12.06</v>
      </c>
      <c r="M105" s="9"/>
      <c r="N105" s="10">
        <f t="shared" si="70"/>
        <v>-1</v>
      </c>
      <c r="O105" s="11">
        <v>0.3</v>
      </c>
      <c r="P105" s="12"/>
      <c r="Q105" s="13">
        <f t="shared" si="71"/>
        <v>-1</v>
      </c>
    </row>
    <row r="106" spans="2:17" x14ac:dyDescent="0.3">
      <c r="B106" s="27" t="s">
        <v>28</v>
      </c>
      <c r="C106" s="14"/>
      <c r="D106" s="7"/>
      <c r="E106" s="9"/>
      <c r="F106" s="9">
        <f t="shared" si="72"/>
        <v>0</v>
      </c>
      <c r="G106" s="10" t="e">
        <f t="shared" si="68"/>
        <v>#DIV/0!</v>
      </c>
      <c r="H106" s="7"/>
      <c r="I106" s="9"/>
      <c r="J106" s="9">
        <f t="shared" si="73"/>
        <v>0</v>
      </c>
      <c r="K106" s="10" t="e">
        <f t="shared" si="69"/>
        <v>#DIV/0!</v>
      </c>
      <c r="L106" s="7">
        <v>10.83</v>
      </c>
      <c r="M106" s="9"/>
      <c r="N106" s="10">
        <f t="shared" si="70"/>
        <v>-1</v>
      </c>
      <c r="O106" s="11">
        <v>0.3</v>
      </c>
      <c r="P106" s="12"/>
      <c r="Q106" s="13">
        <f t="shared" si="71"/>
        <v>-1</v>
      </c>
    </row>
    <row r="107" spans="2:17" x14ac:dyDescent="0.3">
      <c r="B107" s="27" t="s">
        <v>29</v>
      </c>
      <c r="C107" s="14">
        <v>3000</v>
      </c>
      <c r="D107" s="7"/>
      <c r="E107" s="9"/>
      <c r="F107" s="9">
        <f t="shared" si="72"/>
        <v>0</v>
      </c>
      <c r="G107" s="10" t="e">
        <f t="shared" si="68"/>
        <v>#DIV/0!</v>
      </c>
      <c r="H107" s="7"/>
      <c r="I107" s="9"/>
      <c r="J107" s="9">
        <f t="shared" si="73"/>
        <v>0</v>
      </c>
      <c r="K107" s="10" t="e">
        <f t="shared" si="69"/>
        <v>#DIV/0!</v>
      </c>
      <c r="L107" s="7">
        <v>17.28</v>
      </c>
      <c r="M107" s="9"/>
      <c r="N107" s="10">
        <f t="shared" si="70"/>
        <v>-1</v>
      </c>
      <c r="O107" s="11">
        <v>0.3</v>
      </c>
      <c r="P107" s="12"/>
      <c r="Q107" s="13">
        <f t="shared" si="71"/>
        <v>-1</v>
      </c>
    </row>
    <row r="108" spans="2:17" x14ac:dyDescent="0.3">
      <c r="B108" s="27" t="s">
        <v>30</v>
      </c>
      <c r="C108" s="8"/>
      <c r="D108" s="7"/>
      <c r="E108" s="9"/>
      <c r="F108" s="9">
        <f t="shared" si="72"/>
        <v>0</v>
      </c>
      <c r="G108" s="10" t="e">
        <f t="shared" si="68"/>
        <v>#DIV/0!</v>
      </c>
      <c r="H108" s="7"/>
      <c r="I108" s="9"/>
      <c r="J108" s="9">
        <f t="shared" si="73"/>
        <v>0</v>
      </c>
      <c r="K108" s="10" t="e">
        <f t="shared" si="69"/>
        <v>#DIV/0!</v>
      </c>
      <c r="L108" s="7">
        <v>8.61</v>
      </c>
      <c r="M108" s="9"/>
      <c r="N108" s="10">
        <f t="shared" si="70"/>
        <v>-1</v>
      </c>
      <c r="O108" s="11">
        <v>0.3</v>
      </c>
      <c r="P108" s="12"/>
      <c r="Q108" s="13">
        <f t="shared" si="71"/>
        <v>-1</v>
      </c>
    </row>
    <row r="109" spans="2:17" x14ac:dyDescent="0.3">
      <c r="B109" s="27" t="s">
        <v>31</v>
      </c>
      <c r="C109" s="8"/>
      <c r="D109" s="7"/>
      <c r="E109" s="9"/>
      <c r="F109" s="9">
        <f t="shared" si="72"/>
        <v>0</v>
      </c>
      <c r="G109" s="10" t="e">
        <f t="shared" si="68"/>
        <v>#DIV/0!</v>
      </c>
      <c r="H109" s="7"/>
      <c r="I109" s="9"/>
      <c r="J109" s="9">
        <f t="shared" si="73"/>
        <v>0</v>
      </c>
      <c r="K109" s="10" t="e">
        <f t="shared" si="69"/>
        <v>#DIV/0!</v>
      </c>
      <c r="L109" s="7">
        <v>6.52</v>
      </c>
      <c r="M109" s="9"/>
      <c r="N109" s="10">
        <f t="shared" si="70"/>
        <v>-1</v>
      </c>
      <c r="O109" s="11">
        <v>0.3</v>
      </c>
      <c r="P109" s="12"/>
      <c r="Q109" s="13">
        <f t="shared" si="71"/>
        <v>-1</v>
      </c>
    </row>
    <row r="110" spans="2:17" x14ac:dyDescent="0.3">
      <c r="B110" s="27" t="s">
        <v>32</v>
      </c>
      <c r="C110" s="8">
        <v>500</v>
      </c>
      <c r="D110" s="7"/>
      <c r="E110" s="9"/>
      <c r="F110" s="9">
        <f t="shared" si="72"/>
        <v>0</v>
      </c>
      <c r="G110" s="10" t="e">
        <f t="shared" si="68"/>
        <v>#DIV/0!</v>
      </c>
      <c r="H110" s="7"/>
      <c r="I110" s="9"/>
      <c r="J110" s="9">
        <f t="shared" si="73"/>
        <v>0</v>
      </c>
      <c r="K110" s="10" t="e">
        <f t="shared" si="69"/>
        <v>#DIV/0!</v>
      </c>
      <c r="L110" s="7">
        <v>9.67</v>
      </c>
      <c r="M110" s="9"/>
      <c r="N110" s="10">
        <f t="shared" si="70"/>
        <v>-1</v>
      </c>
      <c r="O110" s="11">
        <v>0.3</v>
      </c>
      <c r="P110" s="12"/>
      <c r="Q110" s="13">
        <f t="shared" si="71"/>
        <v>-1</v>
      </c>
    </row>
    <row r="111" spans="2:17" x14ac:dyDescent="0.3">
      <c r="B111" s="28" t="s">
        <v>33</v>
      </c>
      <c r="C111" s="14"/>
      <c r="D111" s="7"/>
      <c r="E111" s="9"/>
      <c r="F111" s="9">
        <f t="shared" si="72"/>
        <v>0</v>
      </c>
      <c r="G111" s="10" t="e">
        <f t="shared" si="68"/>
        <v>#DIV/0!</v>
      </c>
      <c r="H111" s="7"/>
      <c r="I111" s="9"/>
      <c r="J111" s="9">
        <f t="shared" si="73"/>
        <v>0</v>
      </c>
      <c r="K111" s="10" t="e">
        <f t="shared" si="69"/>
        <v>#DIV/0!</v>
      </c>
      <c r="L111" s="7">
        <v>11.54</v>
      </c>
      <c r="M111" s="9"/>
      <c r="N111" s="10">
        <f t="shared" si="70"/>
        <v>-1</v>
      </c>
      <c r="O111" s="11">
        <v>0.3</v>
      </c>
      <c r="P111" s="12"/>
      <c r="Q111" s="13">
        <f t="shared" si="71"/>
        <v>-1</v>
      </c>
    </row>
    <row r="112" spans="2:17" ht="15" thickBot="1" x14ac:dyDescent="0.35">
      <c r="B112" s="29" t="s">
        <v>34</v>
      </c>
      <c r="C112" s="14"/>
      <c r="D112" s="7"/>
      <c r="E112" s="9"/>
      <c r="F112" s="9">
        <f t="shared" si="72"/>
        <v>0</v>
      </c>
      <c r="G112" s="10" t="e">
        <f t="shared" si="68"/>
        <v>#DIV/0!</v>
      </c>
      <c r="H112" s="7"/>
      <c r="I112" s="9"/>
      <c r="J112" s="9">
        <f t="shared" si="73"/>
        <v>0</v>
      </c>
      <c r="K112" s="10" t="e">
        <f t="shared" si="69"/>
        <v>#DIV/0!</v>
      </c>
      <c r="L112" s="7"/>
      <c r="M112" s="9"/>
      <c r="N112" s="10" t="e">
        <f t="shared" si="70"/>
        <v>#DIV/0!</v>
      </c>
      <c r="O112" s="11">
        <v>0.3</v>
      </c>
      <c r="P112" s="12"/>
      <c r="Q112" s="13">
        <f t="shared" si="71"/>
        <v>-1</v>
      </c>
    </row>
    <row r="113" spans="2:17" ht="15" thickBot="1" x14ac:dyDescent="0.35">
      <c r="B113" s="6" t="s">
        <v>15</v>
      </c>
      <c r="C113" s="17">
        <f>SUM(C102:C112)</f>
        <v>7681</v>
      </c>
      <c r="D113" s="17">
        <f t="shared" ref="D113:E113" si="74">SUM(D102:D112)</f>
        <v>46632.689999999995</v>
      </c>
      <c r="E113" s="17">
        <f t="shared" si="74"/>
        <v>50586.44</v>
      </c>
      <c r="F113" s="18">
        <f>E113-D113</f>
        <v>3953.7500000000073</v>
      </c>
      <c r="G113" s="15">
        <f t="shared" si="68"/>
        <v>8.4784943780854327E-2</v>
      </c>
      <c r="H113" s="17">
        <f t="shared" ref="H113:I113" si="75">SUM(H102:H112)</f>
        <v>32224.41</v>
      </c>
      <c r="I113" s="17">
        <f t="shared" si="75"/>
        <v>30750.120000000003</v>
      </c>
      <c r="J113" s="18">
        <f>I113-H113</f>
        <v>-1474.2899999999972</v>
      </c>
      <c r="K113" s="15">
        <f t="shared" si="69"/>
        <v>-4.5750721269993688E-2</v>
      </c>
      <c r="L113" s="17">
        <f t="shared" ref="L113:M113" si="76">SUM(L102:L112)</f>
        <v>103.78999999999999</v>
      </c>
      <c r="M113" s="17">
        <f t="shared" si="76"/>
        <v>14.850000000000001</v>
      </c>
      <c r="N113" s="15">
        <f t="shared" si="70"/>
        <v>-0.85692263223817322</v>
      </c>
      <c r="O113" s="19">
        <f>AVERAGE(O102:O112)</f>
        <v>0.29999999999999993</v>
      </c>
      <c r="P113" s="19">
        <f>AVERAGE(P102:P112)</f>
        <v>0.22885</v>
      </c>
      <c r="Q113" s="16">
        <f t="shared" si="71"/>
        <v>-0.23716666666666653</v>
      </c>
    </row>
  </sheetData>
  <mergeCells count="54">
    <mergeCell ref="B3:B5"/>
    <mergeCell ref="L4:N4"/>
    <mergeCell ref="O4:Q4"/>
    <mergeCell ref="H4:K4"/>
    <mergeCell ref="C4:G4"/>
    <mergeCell ref="C3:Q3"/>
    <mergeCell ref="B19:B21"/>
    <mergeCell ref="C19:Q19"/>
    <mergeCell ref="C20:G20"/>
    <mergeCell ref="H20:K20"/>
    <mergeCell ref="L20:N20"/>
    <mergeCell ref="O20:Q20"/>
    <mergeCell ref="B35:B37"/>
    <mergeCell ref="C35:Q35"/>
    <mergeCell ref="C36:G36"/>
    <mergeCell ref="H36:K36"/>
    <mergeCell ref="L36:N36"/>
    <mergeCell ref="O36:Q36"/>
    <mergeCell ref="B51:B53"/>
    <mergeCell ref="C51:Q51"/>
    <mergeCell ref="C52:G52"/>
    <mergeCell ref="H52:K52"/>
    <mergeCell ref="L52:N52"/>
    <mergeCell ref="O52:Q52"/>
    <mergeCell ref="B67:B69"/>
    <mergeCell ref="C67:Q67"/>
    <mergeCell ref="C68:G68"/>
    <mergeCell ref="H68:K68"/>
    <mergeCell ref="L68:N68"/>
    <mergeCell ref="O68:Q68"/>
    <mergeCell ref="B83:B85"/>
    <mergeCell ref="C83:Q83"/>
    <mergeCell ref="C84:G84"/>
    <mergeCell ref="H84:K84"/>
    <mergeCell ref="L84:N84"/>
    <mergeCell ref="O84:Q84"/>
    <mergeCell ref="B99:B101"/>
    <mergeCell ref="C99:Q99"/>
    <mergeCell ref="C100:G100"/>
    <mergeCell ref="H100:K100"/>
    <mergeCell ref="L100:N100"/>
    <mergeCell ref="O100:Q100"/>
    <mergeCell ref="S3:S5"/>
    <mergeCell ref="T3:AH3"/>
    <mergeCell ref="T4:X4"/>
    <mergeCell ref="Y4:AB4"/>
    <mergeCell ref="AC4:AE4"/>
    <mergeCell ref="AF4:AH4"/>
    <mergeCell ref="S19:S21"/>
    <mergeCell ref="T19:AH19"/>
    <mergeCell ref="T20:X20"/>
    <mergeCell ref="Y20:AB20"/>
    <mergeCell ref="AC20:AE20"/>
    <mergeCell ref="AF20:AH20"/>
  </mergeCells>
  <conditionalFormatting sqref="N6:N17 Q6:Q17">
    <cfRule type="cellIs" dxfId="134" priority="170" stopIfTrue="1" operator="greaterThan">
      <formula>0</formula>
    </cfRule>
    <cfRule type="cellIs" dxfId="133" priority="171" stopIfTrue="1" operator="lessThan">
      <formula>0</formula>
    </cfRule>
  </conditionalFormatting>
  <conditionalFormatting sqref="C13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4:C16 C6:C12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0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6:K17">
    <cfRule type="cellIs" dxfId="132" priority="164" stopIfTrue="1" operator="greaterThan">
      <formula>0</formula>
    </cfRule>
    <cfRule type="cellIs" dxfId="131" priority="165" stopIfTrue="1" operator="lessThan">
      <formula>0</formula>
    </cfRule>
  </conditionalFormatting>
  <conditionalFormatting sqref="G6:G17">
    <cfRule type="cellIs" dxfId="130" priority="162" stopIfTrue="1" operator="greaterThan">
      <formula>0</formula>
    </cfRule>
    <cfRule type="cellIs" dxfId="129" priority="163" stopIfTrue="1" operator="lessThan">
      <formula>0</formula>
    </cfRule>
  </conditionalFormatting>
  <conditionalFormatting sqref="E6">
    <cfRule type="cellIs" dxfId="128" priority="161" operator="greaterThan">
      <formula>"D6"</formula>
    </cfRule>
  </conditionalFormatting>
  <conditionalFormatting sqref="F6:F16">
    <cfRule type="cellIs" dxfId="127" priority="160" operator="greaterThan">
      <formula>0</formula>
    </cfRule>
    <cfRule type="cellIs" dxfId="126" priority="159" operator="lessThan">
      <formula>0</formula>
    </cfRule>
  </conditionalFormatting>
  <conditionalFormatting sqref="F17">
    <cfRule type="cellIs" dxfId="125" priority="158" operator="greaterThan">
      <formula>0</formula>
    </cfRule>
    <cfRule type="cellIs" dxfId="124" priority="157" operator="lessThan">
      <formula>0</formula>
    </cfRule>
  </conditionalFormatting>
  <conditionalFormatting sqref="J6:J16">
    <cfRule type="cellIs" dxfId="123" priority="155" operator="lessThan">
      <formula>0</formula>
    </cfRule>
    <cfRule type="cellIs" dxfId="122" priority="156" operator="greaterThan">
      <formula>0</formula>
    </cfRule>
  </conditionalFormatting>
  <conditionalFormatting sqref="J17">
    <cfRule type="cellIs" dxfId="121" priority="153" operator="lessThan">
      <formula>0</formula>
    </cfRule>
    <cfRule type="cellIs" dxfId="120" priority="154" operator="greaterThan">
      <formula>0</formula>
    </cfRule>
  </conditionalFormatting>
  <conditionalFormatting sqref="N22:N33 Q22:Q33">
    <cfRule type="cellIs" dxfId="119" priority="149" stopIfTrue="1" operator="greaterThan">
      <formula>0</formula>
    </cfRule>
    <cfRule type="cellIs" dxfId="118" priority="150" stopIfTrue="1" operator="lessThan">
      <formula>0</formula>
    </cfRule>
  </conditionalFormatting>
  <conditionalFormatting sqref="C29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4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30:C32 C22:C28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5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22:K33">
    <cfRule type="cellIs" dxfId="117" priority="145" stopIfTrue="1" operator="greaterThan">
      <formula>0</formula>
    </cfRule>
    <cfRule type="cellIs" dxfId="116" priority="146" stopIfTrue="1" operator="lessThan">
      <formula>0</formula>
    </cfRule>
  </conditionalFormatting>
  <conditionalFormatting sqref="G22:G33">
    <cfRule type="cellIs" dxfId="115" priority="143" stopIfTrue="1" operator="greaterThan">
      <formula>0</formula>
    </cfRule>
    <cfRule type="cellIs" dxfId="114" priority="144" stopIfTrue="1" operator="lessThan">
      <formula>0</formula>
    </cfRule>
  </conditionalFormatting>
  <conditionalFormatting sqref="E22">
    <cfRule type="cellIs" dxfId="113" priority="142" operator="greaterThan">
      <formula>"D6"</formula>
    </cfRule>
  </conditionalFormatting>
  <conditionalFormatting sqref="F22:F32">
    <cfRule type="cellIs" dxfId="112" priority="140" operator="lessThan">
      <formula>0</formula>
    </cfRule>
    <cfRule type="cellIs" dxfId="111" priority="141" operator="greaterThan">
      <formula>0</formula>
    </cfRule>
  </conditionalFormatting>
  <conditionalFormatting sqref="F33">
    <cfRule type="cellIs" dxfId="110" priority="138" operator="lessThan">
      <formula>0</formula>
    </cfRule>
    <cfRule type="cellIs" dxfId="109" priority="139" operator="greaterThan">
      <formula>0</formula>
    </cfRule>
  </conditionalFormatting>
  <conditionalFormatting sqref="J22:J32">
    <cfRule type="cellIs" dxfId="108" priority="136" operator="lessThan">
      <formula>0</formula>
    </cfRule>
    <cfRule type="cellIs" dxfId="107" priority="137" operator="greaterThan">
      <formula>0</formula>
    </cfRule>
  </conditionalFormatting>
  <conditionalFormatting sqref="J33">
    <cfRule type="cellIs" dxfId="106" priority="134" operator="lessThan">
      <formula>0</formula>
    </cfRule>
    <cfRule type="cellIs" dxfId="105" priority="135" operator="greaterThan">
      <formula>0</formula>
    </cfRule>
  </conditionalFormatting>
  <conditionalFormatting sqref="N38:N49 Q38:Q49">
    <cfRule type="cellIs" dxfId="104" priority="130" stopIfTrue="1" operator="greaterThan">
      <formula>0</formula>
    </cfRule>
    <cfRule type="cellIs" dxfId="103" priority="131" stopIfTrue="1" operator="lessThan">
      <formula>0</formula>
    </cfRule>
  </conditionalFormatting>
  <conditionalFormatting sqref="C4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2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6:C48 C38:C44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3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38:K49">
    <cfRule type="cellIs" dxfId="102" priority="126" stopIfTrue="1" operator="greaterThan">
      <formula>0</formula>
    </cfRule>
    <cfRule type="cellIs" dxfId="101" priority="127" stopIfTrue="1" operator="lessThan">
      <formula>0</formula>
    </cfRule>
  </conditionalFormatting>
  <conditionalFormatting sqref="G38:G49">
    <cfRule type="cellIs" dxfId="100" priority="124" stopIfTrue="1" operator="greaterThan">
      <formula>0</formula>
    </cfRule>
    <cfRule type="cellIs" dxfId="99" priority="125" stopIfTrue="1" operator="lessThan">
      <formula>0</formula>
    </cfRule>
  </conditionalFormatting>
  <conditionalFormatting sqref="E38">
    <cfRule type="cellIs" dxfId="98" priority="123" operator="greaterThan">
      <formula>"D6"</formula>
    </cfRule>
  </conditionalFormatting>
  <conditionalFormatting sqref="F38:F48">
    <cfRule type="cellIs" dxfId="97" priority="121" operator="lessThan">
      <formula>0</formula>
    </cfRule>
    <cfRule type="cellIs" dxfId="96" priority="122" operator="greaterThan">
      <formula>0</formula>
    </cfRule>
  </conditionalFormatting>
  <conditionalFormatting sqref="F49">
    <cfRule type="cellIs" dxfId="95" priority="119" operator="lessThan">
      <formula>0</formula>
    </cfRule>
    <cfRule type="cellIs" dxfId="94" priority="120" operator="greaterThan">
      <formula>0</formula>
    </cfRule>
  </conditionalFormatting>
  <conditionalFormatting sqref="J38:J48">
    <cfRule type="cellIs" dxfId="93" priority="117" operator="lessThan">
      <formula>0</formula>
    </cfRule>
    <cfRule type="cellIs" dxfId="92" priority="118" operator="greaterThan">
      <formula>0</formula>
    </cfRule>
  </conditionalFormatting>
  <conditionalFormatting sqref="J49">
    <cfRule type="cellIs" dxfId="91" priority="115" operator="lessThan">
      <formula>0</formula>
    </cfRule>
    <cfRule type="cellIs" dxfId="90" priority="116" operator="greaterThan">
      <formula>0</formula>
    </cfRule>
  </conditionalFormatting>
  <conditionalFormatting sqref="N54:N65 Q54:Q65">
    <cfRule type="cellIs" dxfId="89" priority="111" stopIfTrue="1" operator="greaterThan">
      <formula>0</formula>
    </cfRule>
    <cfRule type="cellIs" dxfId="88" priority="112" stopIfTrue="1" operator="lessThan">
      <formula>0</formula>
    </cfRule>
  </conditionalFormatting>
  <conditionalFormatting sqref="C61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62:C64 C54:C60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54:K65">
    <cfRule type="cellIs" dxfId="87" priority="107" stopIfTrue="1" operator="greaterThan">
      <formula>0</formula>
    </cfRule>
    <cfRule type="cellIs" dxfId="86" priority="108" stopIfTrue="1" operator="lessThan">
      <formula>0</formula>
    </cfRule>
  </conditionalFormatting>
  <conditionalFormatting sqref="G54:G65">
    <cfRule type="cellIs" dxfId="85" priority="105" stopIfTrue="1" operator="greaterThan">
      <formula>0</formula>
    </cfRule>
    <cfRule type="cellIs" dxfId="84" priority="106" stopIfTrue="1" operator="lessThan">
      <formula>0</formula>
    </cfRule>
  </conditionalFormatting>
  <conditionalFormatting sqref="E54">
    <cfRule type="cellIs" dxfId="83" priority="104" operator="greaterThan">
      <formula>"D6"</formula>
    </cfRule>
  </conditionalFormatting>
  <conditionalFormatting sqref="F54:F64">
    <cfRule type="cellIs" dxfId="82" priority="102" operator="lessThan">
      <formula>0</formula>
    </cfRule>
    <cfRule type="cellIs" dxfId="81" priority="103" operator="greaterThan">
      <formula>0</formula>
    </cfRule>
  </conditionalFormatting>
  <conditionalFormatting sqref="F65">
    <cfRule type="cellIs" dxfId="80" priority="100" operator="lessThan">
      <formula>0</formula>
    </cfRule>
    <cfRule type="cellIs" dxfId="79" priority="101" operator="greaterThan">
      <formula>0</formula>
    </cfRule>
  </conditionalFormatting>
  <conditionalFormatting sqref="J54:J64">
    <cfRule type="cellIs" dxfId="78" priority="98" operator="lessThan">
      <formula>0</formula>
    </cfRule>
    <cfRule type="cellIs" dxfId="77" priority="99" operator="greaterThan">
      <formula>0</formula>
    </cfRule>
  </conditionalFormatting>
  <conditionalFormatting sqref="J65">
    <cfRule type="cellIs" dxfId="76" priority="96" operator="lessThan">
      <formula>0</formula>
    </cfRule>
    <cfRule type="cellIs" dxfId="75" priority="97" operator="greaterThan">
      <formula>0</formula>
    </cfRule>
  </conditionalFormatting>
  <conditionalFormatting sqref="N70:N81 Q70:Q81">
    <cfRule type="cellIs" dxfId="74" priority="92" stopIfTrue="1" operator="greaterThan">
      <formula>0</formula>
    </cfRule>
    <cfRule type="cellIs" dxfId="73" priority="93" stopIfTrue="1" operator="lessThan">
      <formula>0</formula>
    </cfRule>
  </conditionalFormatting>
  <conditionalFormatting sqref="C77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78:C80 C70:C7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70:K81">
    <cfRule type="cellIs" dxfId="72" priority="88" stopIfTrue="1" operator="greaterThan">
      <formula>0</formula>
    </cfRule>
    <cfRule type="cellIs" dxfId="71" priority="89" stopIfTrue="1" operator="lessThan">
      <formula>0</formula>
    </cfRule>
  </conditionalFormatting>
  <conditionalFormatting sqref="G70:G81">
    <cfRule type="cellIs" dxfId="70" priority="86" stopIfTrue="1" operator="greaterThan">
      <formula>0</formula>
    </cfRule>
    <cfRule type="cellIs" dxfId="69" priority="87" stopIfTrue="1" operator="lessThan">
      <formula>0</formula>
    </cfRule>
  </conditionalFormatting>
  <conditionalFormatting sqref="E70">
    <cfRule type="cellIs" dxfId="68" priority="85" operator="greaterThan">
      <formula>"D6"</formula>
    </cfRule>
  </conditionalFormatting>
  <conditionalFormatting sqref="F70:F80">
    <cfRule type="cellIs" dxfId="67" priority="83" operator="lessThan">
      <formula>0</formula>
    </cfRule>
    <cfRule type="cellIs" dxfId="66" priority="84" operator="greaterThan">
      <formula>0</formula>
    </cfRule>
  </conditionalFormatting>
  <conditionalFormatting sqref="F81">
    <cfRule type="cellIs" dxfId="65" priority="81" operator="lessThan">
      <formula>0</formula>
    </cfRule>
    <cfRule type="cellIs" dxfId="64" priority="82" operator="greaterThan">
      <formula>0</formula>
    </cfRule>
  </conditionalFormatting>
  <conditionalFormatting sqref="J70:J80"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J81">
    <cfRule type="cellIs" dxfId="61" priority="77" operator="lessThan">
      <formula>0</formula>
    </cfRule>
    <cfRule type="cellIs" dxfId="60" priority="78" operator="greaterThan">
      <formula>0</formula>
    </cfRule>
  </conditionalFormatting>
  <conditionalFormatting sqref="N86:N97 Q86:Q97">
    <cfRule type="cellIs" dxfId="59" priority="73" stopIfTrue="1" operator="greaterThan">
      <formula>0</formula>
    </cfRule>
    <cfRule type="cellIs" dxfId="58" priority="74" stopIfTrue="1" operator="lessThan">
      <formula>0</formula>
    </cfRule>
  </conditionalFormatting>
  <conditionalFormatting sqref="C93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7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4:C96 C86:C92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7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86:K97">
    <cfRule type="cellIs" dxfId="57" priority="69" stopIfTrue="1" operator="greaterThan">
      <formula>0</formula>
    </cfRule>
    <cfRule type="cellIs" dxfId="56" priority="70" stopIfTrue="1" operator="lessThan">
      <formula>0</formula>
    </cfRule>
  </conditionalFormatting>
  <conditionalFormatting sqref="G86:G97">
    <cfRule type="cellIs" dxfId="55" priority="67" stopIfTrue="1" operator="greaterThan">
      <formula>0</formula>
    </cfRule>
    <cfRule type="cellIs" dxfId="54" priority="68" stopIfTrue="1" operator="lessThan">
      <formula>0</formula>
    </cfRule>
  </conditionalFormatting>
  <conditionalFormatting sqref="E86">
    <cfRule type="cellIs" dxfId="53" priority="66" operator="greaterThan">
      <formula>"D6"</formula>
    </cfRule>
  </conditionalFormatting>
  <conditionalFormatting sqref="F86:F96">
    <cfRule type="cellIs" dxfId="52" priority="64" operator="lessThan">
      <formula>0</formula>
    </cfRule>
    <cfRule type="cellIs" dxfId="51" priority="65" operator="greaterThan">
      <formula>0</formula>
    </cfRule>
  </conditionalFormatting>
  <conditionalFormatting sqref="F97">
    <cfRule type="cellIs" dxfId="50" priority="62" operator="lessThan">
      <formula>0</formula>
    </cfRule>
    <cfRule type="cellIs" dxfId="49" priority="63" operator="greaterThan">
      <formula>0</formula>
    </cfRule>
  </conditionalFormatting>
  <conditionalFormatting sqref="J86:J96">
    <cfRule type="cellIs" dxfId="48" priority="60" operator="lessThan">
      <formula>0</formula>
    </cfRule>
    <cfRule type="cellIs" dxfId="47" priority="61" operator="greaterThan">
      <formula>0</formula>
    </cfRule>
  </conditionalFormatting>
  <conditionalFormatting sqref="J97">
    <cfRule type="cellIs" dxfId="46" priority="58" operator="lessThan">
      <formula>0</formula>
    </cfRule>
    <cfRule type="cellIs" dxfId="45" priority="59" operator="greaterThan">
      <formula>0</formula>
    </cfRule>
  </conditionalFormatting>
  <conditionalFormatting sqref="N102:N113 Q102:Q113">
    <cfRule type="cellIs" dxfId="44" priority="54" stopIfTrue="1" operator="greaterThan">
      <formula>0</formula>
    </cfRule>
    <cfRule type="cellIs" dxfId="43" priority="55" stopIfTrue="1" operator="lessThan">
      <formula>0</formula>
    </cfRule>
  </conditionalFormatting>
  <conditionalFormatting sqref="C10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10:C112 C102:C108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02:K113">
    <cfRule type="cellIs" dxfId="42" priority="50" stopIfTrue="1" operator="greaterThan">
      <formula>0</formula>
    </cfRule>
    <cfRule type="cellIs" dxfId="41" priority="51" stopIfTrue="1" operator="lessThan">
      <formula>0</formula>
    </cfRule>
  </conditionalFormatting>
  <conditionalFormatting sqref="G102:G113">
    <cfRule type="cellIs" dxfId="40" priority="48" stopIfTrue="1" operator="greaterThan">
      <formula>0</formula>
    </cfRule>
    <cfRule type="cellIs" dxfId="39" priority="49" stopIfTrue="1" operator="lessThan">
      <formula>0</formula>
    </cfRule>
  </conditionalFormatting>
  <conditionalFormatting sqref="E102">
    <cfRule type="cellIs" dxfId="38" priority="47" operator="greaterThan">
      <formula>"D6"</formula>
    </cfRule>
  </conditionalFormatting>
  <conditionalFormatting sqref="F102:F112">
    <cfRule type="cellIs" dxfId="37" priority="45" operator="lessThan">
      <formula>0</formula>
    </cfRule>
    <cfRule type="cellIs" dxfId="36" priority="46" operator="greaterThan">
      <formula>0</formula>
    </cfRule>
  </conditionalFormatting>
  <conditionalFormatting sqref="F113">
    <cfRule type="cellIs" dxfId="35" priority="43" operator="lessThan">
      <formula>0</formula>
    </cfRule>
    <cfRule type="cellIs" dxfId="34" priority="44" operator="greaterThan">
      <formula>0</formula>
    </cfRule>
  </conditionalFormatting>
  <conditionalFormatting sqref="J102:J112">
    <cfRule type="cellIs" dxfId="33" priority="41" operator="lessThan">
      <formula>0</formula>
    </cfRule>
    <cfRule type="cellIs" dxfId="32" priority="42" operator="greaterThan">
      <formula>0</formula>
    </cfRule>
  </conditionalFormatting>
  <conditionalFormatting sqref="J113">
    <cfRule type="cellIs" dxfId="31" priority="39" operator="lessThan">
      <formula>0</formula>
    </cfRule>
    <cfRule type="cellIs" dxfId="30" priority="40" operator="greaterThan">
      <formula>0</formula>
    </cfRule>
  </conditionalFormatting>
  <conditionalFormatting sqref="AE6:AE17 AH6:AH17">
    <cfRule type="cellIs" dxfId="29" priority="35" stopIfTrue="1" operator="greaterThan">
      <formula>0</formula>
    </cfRule>
    <cfRule type="cellIs" dxfId="28" priority="36" stopIfTrue="1" operator="lessThan">
      <formula>0</formula>
    </cfRule>
  </conditionalFormatting>
  <conditionalFormatting sqref="T1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14:T16 T6:T1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:AB17">
    <cfRule type="cellIs" dxfId="27" priority="31" stopIfTrue="1" operator="greaterThan">
      <formula>0</formula>
    </cfRule>
    <cfRule type="cellIs" dxfId="26" priority="32" stopIfTrue="1" operator="lessThan">
      <formula>0</formula>
    </cfRule>
  </conditionalFormatting>
  <conditionalFormatting sqref="X6:X17">
    <cfRule type="cellIs" dxfId="25" priority="29" stopIfTrue="1" operator="greaterThan">
      <formula>0</formula>
    </cfRule>
    <cfRule type="cellIs" dxfId="24" priority="30" stopIfTrue="1" operator="lessThan">
      <formula>0</formula>
    </cfRule>
  </conditionalFormatting>
  <conditionalFormatting sqref="V6">
    <cfRule type="cellIs" dxfId="23" priority="28" operator="greaterThan">
      <formula>"D6"</formula>
    </cfRule>
  </conditionalFormatting>
  <conditionalFormatting sqref="W6:W16">
    <cfRule type="cellIs" dxfId="22" priority="26" operator="lessThan">
      <formula>0</formula>
    </cfRule>
    <cfRule type="cellIs" dxfId="21" priority="27" operator="greaterThan">
      <formula>0</formula>
    </cfRule>
  </conditionalFormatting>
  <conditionalFormatting sqref="W17"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AA6:AA16"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AA17">
    <cfRule type="cellIs" dxfId="16" priority="20" operator="lessThan">
      <formula>0</formula>
    </cfRule>
    <cfRule type="cellIs" dxfId="15" priority="21" operator="greaterThan">
      <formula>0</formula>
    </cfRule>
  </conditionalFormatting>
  <conditionalFormatting sqref="AE22:AE33 AH22:AH33">
    <cfRule type="cellIs" dxfId="14" priority="16" stopIfTrue="1" operator="greaterThan">
      <formula>0</formula>
    </cfRule>
    <cfRule type="cellIs" dxfId="13" priority="17" stopIfTrue="1" operator="lessThan">
      <formula>0</formula>
    </cfRule>
  </conditionalFormatting>
  <conditionalFormatting sqref="T2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30:T32 T22:T2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22:AB33">
    <cfRule type="cellIs" dxfId="12" priority="12" stopIfTrue="1" operator="greaterThan">
      <formula>0</formula>
    </cfRule>
    <cfRule type="cellIs" dxfId="11" priority="13" stopIfTrue="1" operator="lessThan">
      <formula>0</formula>
    </cfRule>
  </conditionalFormatting>
  <conditionalFormatting sqref="X22:X33">
    <cfRule type="cellIs" dxfId="10" priority="10" stopIfTrue="1" operator="greaterThan">
      <formula>0</formula>
    </cfRule>
    <cfRule type="cellIs" dxfId="9" priority="11" stopIfTrue="1" operator="lessThan">
      <formula>0</formula>
    </cfRule>
  </conditionalFormatting>
  <conditionalFormatting sqref="V22">
    <cfRule type="cellIs" dxfId="8" priority="9" operator="greaterThan">
      <formula>"D6"</formula>
    </cfRule>
  </conditionalFormatting>
  <conditionalFormatting sqref="W22:W3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W3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A22:AA3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A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:G16 K6:K16 N6:N16 Q6:Q17" evalError="1"/>
    <ignoredError sqref="N17 G17 K17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assistenteregional01</dc:creator>
  <cp:lastModifiedBy>Ricardo Fortes</cp:lastModifiedBy>
  <dcterms:created xsi:type="dcterms:W3CDTF">2019-01-18T18:35:48Z</dcterms:created>
  <dcterms:modified xsi:type="dcterms:W3CDTF">2020-08-10T16:34:36Z</dcterms:modified>
</cp:coreProperties>
</file>