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ves\AppData\Local\Microsoft\Windows\INetCache\Content.Outlook\VNYI0PPX\"/>
    </mc:Choice>
  </mc:AlternateContent>
  <xr:revisionPtr revIDLastSave="0" documentId="13_ncr:1_{6E2C985E-5144-4D15-AEB5-7992F3E564B3}" xr6:coauthVersionLast="46" xr6:coauthVersionMax="46" xr10:uidLastSave="{00000000-0000-0000-0000-000000000000}"/>
  <bookViews>
    <workbookView xWindow="-120" yWindow="-120" windowWidth="19440" windowHeight="10440" xr2:uid="{8C213865-D2C6-4BBD-AB30-3865741A44D4}"/>
  </bookViews>
  <sheets>
    <sheet name="." sheetId="1" r:id="rId1"/>
    <sheet name="Planilha1" sheetId="2" r:id="rId2"/>
  </sheets>
  <definedNames>
    <definedName name="_xlnm._FilterDatabase" localSheetId="0" hidden="1">'.'!$A$3:$L$26</definedName>
    <definedName name="_xlnm.Print_Area" localSheetId="0">'.'!$A$1:$AG$38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" i="1" l="1"/>
  <c r="T27" i="1" s="1"/>
  <c r="T26" i="1"/>
  <c r="Q26" i="1"/>
  <c r="T25" i="1"/>
  <c r="T24" i="1"/>
  <c r="Q24" i="1"/>
  <c r="T23" i="1"/>
  <c r="Q23" i="1"/>
  <c r="T22" i="1"/>
  <c r="Q22" i="1"/>
  <c r="T21" i="1"/>
  <c r="Q21" i="1"/>
  <c r="T20" i="1"/>
  <c r="T19" i="1"/>
  <c r="Q19" i="1"/>
  <c r="T18" i="1"/>
  <c r="T17" i="1"/>
  <c r="T16" i="1"/>
  <c r="T15" i="1"/>
  <c r="Q15" i="1"/>
  <c r="T14" i="1"/>
  <c r="Q14" i="1"/>
  <c r="T13" i="1"/>
  <c r="T12" i="1"/>
  <c r="Q12" i="1"/>
  <c r="T11" i="1"/>
  <c r="Q11" i="1"/>
  <c r="Q10" i="1"/>
  <c r="T9" i="1"/>
  <c r="T8" i="1"/>
  <c r="T7" i="1"/>
  <c r="Q7" i="1"/>
  <c r="T6" i="1"/>
  <c r="T5" i="1"/>
  <c r="Q5" i="1"/>
  <c r="Q27" i="1" l="1"/>
</calcChain>
</file>

<file path=xl/sharedStrings.xml><?xml version="1.0" encoding="utf-8"?>
<sst xmlns="http://schemas.openxmlformats.org/spreadsheetml/2006/main" count="334" uniqueCount="255">
  <si>
    <t>REGIÃO</t>
  </si>
  <si>
    <t>São Paulo</t>
  </si>
  <si>
    <t>SP</t>
  </si>
  <si>
    <t>São Bernardo do Campo</t>
  </si>
  <si>
    <t xml:space="preserve">Barueri </t>
  </si>
  <si>
    <t>Campinas</t>
  </si>
  <si>
    <t>Jundiaí</t>
  </si>
  <si>
    <t>Ribeirão Preto</t>
  </si>
  <si>
    <t xml:space="preserve">Bauru </t>
  </si>
  <si>
    <t>BA</t>
  </si>
  <si>
    <t>João Pessoa</t>
  </si>
  <si>
    <t>PB</t>
  </si>
  <si>
    <t>Jaboatão dos Guararapes</t>
  </si>
  <si>
    <t>PE</t>
  </si>
  <si>
    <t>Manaus</t>
  </si>
  <si>
    <t>AM</t>
  </si>
  <si>
    <t>São Luis</t>
  </si>
  <si>
    <t>MA</t>
  </si>
  <si>
    <t>Teresina</t>
  </si>
  <si>
    <t>PI</t>
  </si>
  <si>
    <t>Natal</t>
  </si>
  <si>
    <t>RN</t>
  </si>
  <si>
    <t>Cuiabá</t>
  </si>
  <si>
    <t>MT</t>
  </si>
  <si>
    <t>Campo Grande</t>
  </si>
  <si>
    <t>MS</t>
  </si>
  <si>
    <t>Guarulhos</t>
  </si>
  <si>
    <t>Curitiba</t>
  </si>
  <si>
    <t>PR</t>
  </si>
  <si>
    <t>São Bernardo Plaza</t>
  </si>
  <si>
    <t>JK Iguatemi</t>
  </si>
  <si>
    <t>Iguatemi Alphaville</t>
  </si>
  <si>
    <t>Parque Maia</t>
  </si>
  <si>
    <t>Galleria Shopping</t>
  </si>
  <si>
    <t>Jundiaí Shopping</t>
  </si>
  <si>
    <t>Iguatemi Ribeirão Preto</t>
  </si>
  <si>
    <t>Santa Úrsula</t>
  </si>
  <si>
    <t>Boulevard Bauru</t>
  </si>
  <si>
    <t>Manaíra Shopping</t>
  </si>
  <si>
    <t xml:space="preserve">Guararapes </t>
  </si>
  <si>
    <t>Ponta Negra</t>
  </si>
  <si>
    <t>São Luis Shopping</t>
  </si>
  <si>
    <t>Rio Poty</t>
  </si>
  <si>
    <t>Natal Shopping</t>
  </si>
  <si>
    <t>Estação Cuiabá</t>
  </si>
  <si>
    <t>Norte Sul Plaza</t>
  </si>
  <si>
    <t>Pátio Batel</t>
  </si>
  <si>
    <t>Jockey Plaza</t>
  </si>
  <si>
    <t>Lauro de Freitas</t>
  </si>
  <si>
    <t>CINEMA</t>
  </si>
  <si>
    <t>LOCALIZAÇÃO</t>
  </si>
  <si>
    <t>DIV</t>
  </si>
  <si>
    <t>Banco</t>
  </si>
  <si>
    <t>Agência</t>
  </si>
  <si>
    <t>Conta</t>
  </si>
  <si>
    <t>CNPJ</t>
  </si>
  <si>
    <t>MTZ</t>
  </si>
  <si>
    <t>Bradesco</t>
  </si>
  <si>
    <t>2028-1</t>
  </si>
  <si>
    <t>10.100-1</t>
  </si>
  <si>
    <t>90.347.840/0001-18</t>
  </si>
  <si>
    <t>Parque Bahia **</t>
  </si>
  <si>
    <t xml:space="preserve">CNPJ </t>
  </si>
  <si>
    <t>ENDEREÇO</t>
  </si>
  <si>
    <t>CONDIÇÃO OPERACIONAL ATUAL</t>
  </si>
  <si>
    <t>ABERTO</t>
  </si>
  <si>
    <t xml:space="preserve">FECHADO </t>
  </si>
  <si>
    <t xml:space="preserve">FECHADO / EM IMPLANTAÇÃO </t>
  </si>
  <si>
    <t xml:space="preserve">OBSERVAÇÕES </t>
  </si>
  <si>
    <t>X</t>
  </si>
  <si>
    <r>
      <t xml:space="preserve">CONTROLE DE ATENDIMENTO OPERACIONAL: </t>
    </r>
    <r>
      <rPr>
        <b/>
        <u/>
        <sz val="22"/>
        <color rgb="FF002060"/>
        <rFont val="Calibri"/>
        <family val="2"/>
        <scheme val="minor"/>
      </rPr>
      <t>MAIO/2021</t>
    </r>
  </si>
  <si>
    <t>Avenida Presidente Juscelino Kubitschek, 2.041, Conjunto 424 - Pav. 3 - Blocos A/B, CEP: 04.543-011 - Vila Nova Conceição - São Paulo - SP</t>
  </si>
  <si>
    <t>Avenida Bartholomeu de Carlos, 230, LUC 4045, CEP 07.097-420, Jardim Flor da Montanha, Guarulhos, SP</t>
  </si>
  <si>
    <t>Alameda Rio Negro, 111, Loja Cinema, Piso 4, CEP 06.454-000, Alphaville, Barueri, SP</t>
  </si>
  <si>
    <t>Avenida Selma Parada (Bailarina), 505, Lojas A100A/A100B/A200A/A200B/A201, Pisos 1 e 2, CEP 13.091-605, Jardim Madalena, Campinas, SP</t>
  </si>
  <si>
    <t>09.652.820/0059-59</t>
  </si>
  <si>
    <t>09.652.820/0010-23</t>
  </si>
  <si>
    <t>09.652.820/0009-90</t>
  </si>
  <si>
    <t>09.652.820/0035-81</t>
  </si>
  <si>
    <t>Avenida Nove de Julho, 3.333, Lojas 207/304/334/335/336/337/338, CEP 13.208-056, Anhangabaú, Jundiaí, SP</t>
  </si>
  <si>
    <t>09.652.820/0020-03</t>
  </si>
  <si>
    <t>Avenida Luiz Eduardo de Toledo Prado, 900, SUC 1.022, Piso Térreo, CEP 14.027-250, Vila do Golfe, Ribeirão Preto, SP</t>
  </si>
  <si>
    <t>09.652.820/0026-90</t>
  </si>
  <si>
    <t>Rua São José, 933, Loja 401, Pisos 3 e 4, CEP 14.010-160, Centro, Ribeirão Preto, SP</t>
  </si>
  <si>
    <t>09.652.820/0002-13</t>
  </si>
  <si>
    <t>Rua General Marcondes Salgado, 11-39, Pavilhão 01 a 05, CEP 17.013-113, Chácara das Flores, Bauru, SP</t>
  </si>
  <si>
    <t>09.652.820/0021-86</t>
  </si>
  <si>
    <t>Avenida Santos Dumont, 4.360, Loja 3.005, Piso L3, CEP 42.702-000, Centro, Lauro de Freitas, BA</t>
  </si>
  <si>
    <t>09.652.820/0066-88</t>
  </si>
  <si>
    <t>Rua Manoel Arruda Cavalcanti, 805, Sala S2/004, CEP 58.038-680, Manaíra, João Pessoa, PB</t>
  </si>
  <si>
    <t>09.652.820/0036-62</t>
  </si>
  <si>
    <t>09.652.820/0046-34</t>
  </si>
  <si>
    <t>Avenida Barreto de Menezes, 800, Sala Cinema, CEP 54.410-902, Piedade, Jaboatão dos Guararapes, PE</t>
  </si>
  <si>
    <t>Avenida Senador Salgado Filho, 2.234, Loja 400, Piso 2, CEP 59.064-900, Candelária, Natal, RN</t>
  </si>
  <si>
    <t>09.652.820/0029-33</t>
  </si>
  <si>
    <t>Avenida Miguel Sutil, 9.300, Loja 3.001, Piso L3, CEP 78.040-365, Santa Rosa, Cuiabá, MT</t>
  </si>
  <si>
    <t>09.652.820/0055-25</t>
  </si>
  <si>
    <t>Avenida Presidente Ernesto Geisel, 2.300, Sala 46, CEP 79.080-105, Jardim Jóquei Clube, Campo Grande, MS</t>
  </si>
  <si>
    <t>09.652.820/0012-95</t>
  </si>
  <si>
    <t>Avenida do Batel, 1.868, Loja 414, CEP 80.420-090, Batel, Curitiba, PR</t>
  </si>
  <si>
    <t>09.652.820/0023-48</t>
  </si>
  <si>
    <t>Avenida Victor Ferreira do Amaral, 2.633, Loja 2.190, CEP 82.810-350, Tarumã, Curitiba, PR</t>
  </si>
  <si>
    <t>09.652.820/0058-78</t>
  </si>
  <si>
    <t>Avenida Coronel Teixeira, 5.705, Loja 309, Piso 3, CEP 69.037-000, Ponta Negra, Manaus, AM</t>
  </si>
  <si>
    <t>09.652.820/0016-19</t>
  </si>
  <si>
    <t>Avenida Marechal Castelo Branco, 911, Sala 412, L4, CEP 64.003-087, Porenquanto, Teresina, PI</t>
  </si>
  <si>
    <t>09.652.820/0040-49</t>
  </si>
  <si>
    <t>Avenida Professor Carlos Cunha, 1000, CEP 65.076-820, Jaracaty, São Luís, MA</t>
  </si>
  <si>
    <t>09.652.820/0025-00</t>
  </si>
  <si>
    <t>Avenida Rotary, 624, Lojas 3001/4001, CEP 09.721-000, Centro, São Bernardo do Campo, SP</t>
  </si>
  <si>
    <t>09.652.820/0019-61</t>
  </si>
  <si>
    <t>GERENTE</t>
  </si>
  <si>
    <t>E-MAIL</t>
  </si>
  <si>
    <t>TELEFONE</t>
  </si>
  <si>
    <t>GERENTE REGIONAL</t>
  </si>
  <si>
    <t>Adriano Soares</t>
  </si>
  <si>
    <t>gte_jkiguatemi@cinepolis.com</t>
  </si>
  <si>
    <t>(11) 9 7169-3344</t>
  </si>
  <si>
    <t>Pitterson Santos</t>
  </si>
  <si>
    <t>gte_parquemaia@cinepolis.com</t>
  </si>
  <si>
    <t>(11) 9 7655-8250</t>
  </si>
  <si>
    <t>Maria Agadir</t>
  </si>
  <si>
    <t>gte_saobernardoplaza@cinepolis.com</t>
  </si>
  <si>
    <t>(11) 9 7646-6411</t>
  </si>
  <si>
    <r>
      <rPr>
        <b/>
        <sz val="12"/>
        <color rgb="FF000000"/>
        <rFont val="Calibri"/>
        <family val="2"/>
        <scheme val="minor"/>
      </rPr>
      <t>Marcel Barbarini</t>
    </r>
    <r>
      <rPr>
        <sz val="12"/>
        <color rgb="FF000000"/>
        <rFont val="Calibri"/>
        <family val="2"/>
        <scheme val="minor"/>
      </rPr>
      <t xml:space="preserve">
mbarbarini@cinepolis.com
(11) 9 6321-7687</t>
    </r>
  </si>
  <si>
    <t>Jória Gisele</t>
  </si>
  <si>
    <t>gte_alphaville@cinepolis.com</t>
  </si>
  <si>
    <t>(11) 9 9256-8410</t>
  </si>
  <si>
    <t>Débora Quaresma</t>
  </si>
  <si>
    <t>gte_galleriashopping@cinepolis.com</t>
  </si>
  <si>
    <t>(11) 9 7196-5366</t>
  </si>
  <si>
    <t>Wellington Pereira</t>
  </si>
  <si>
    <t>gte_jundiaishopping@cinepolis.com</t>
  </si>
  <si>
    <t>(11) 9 9384-2023</t>
  </si>
  <si>
    <t>Mateus Caetano</t>
  </si>
  <si>
    <t>gte_igtmribeiraop@cinepolis.com</t>
  </si>
  <si>
    <t>(11) 9 6321-6812</t>
  </si>
  <si>
    <t>Bruno Schiavinato</t>
  </si>
  <si>
    <t>gte_santaursula@cinepolis.com</t>
  </si>
  <si>
    <t>(11) 9 3072-7111</t>
  </si>
  <si>
    <t>Bruna Tais Longo</t>
  </si>
  <si>
    <t>gte_boulevardbauru@cinepolis.com</t>
  </si>
  <si>
    <t xml:space="preserve">(11) 9 6308-6399 </t>
  </si>
  <si>
    <t>Eduardo Lopes</t>
  </si>
  <si>
    <t>(11) 9 6322-9129</t>
  </si>
  <si>
    <t>gte_pshopbahia@cinepolis.com</t>
  </si>
  <si>
    <t>John Kennedy</t>
  </si>
  <si>
    <t>gte_manairashopping@cinepolis.com</t>
  </si>
  <si>
    <t>(11) 9 6326-7993</t>
  </si>
  <si>
    <t>Sérgio Cordeiro</t>
  </si>
  <si>
    <t>gte_guararapes@cinepolis.com</t>
  </si>
  <si>
    <t>(11) 9 6309-8719</t>
  </si>
  <si>
    <t>Késia Rocha</t>
  </si>
  <si>
    <t>gte_natalshopping@cinepolis.com</t>
  </si>
  <si>
    <t>(11) 9 8991-4808</t>
  </si>
  <si>
    <t>Leonardo Nunes</t>
  </si>
  <si>
    <t>Milena Alves</t>
  </si>
  <si>
    <t>gte_riopoty@cinepolis.com</t>
  </si>
  <si>
    <t>(11) 9 9378 -2071</t>
  </si>
  <si>
    <t>gte_shoppingsaoluis@cinepolis.com</t>
  </si>
  <si>
    <t>(11) 9 9334-7787</t>
  </si>
  <si>
    <t>Ingrid Sarraff</t>
  </si>
  <si>
    <t>gte_pontanegra@cinepolis.com</t>
  </si>
  <si>
    <t>(11) 9 7635-1249</t>
  </si>
  <si>
    <t>Derci Rocha</t>
  </si>
  <si>
    <t>gtE_estacaocuiaba@cinepolis.com</t>
  </si>
  <si>
    <t>(11) 9 9113-7523</t>
  </si>
  <si>
    <t>Rômulo Sales</t>
  </si>
  <si>
    <t>gte_nortesulplaza@cinepolis.com</t>
  </si>
  <si>
    <t>(11) 9 9154-7285</t>
  </si>
  <si>
    <t>gte_jockeycuritiba@cinepolis.com</t>
  </si>
  <si>
    <t>gte_patiobatel@cinepolis.com</t>
  </si>
  <si>
    <t>(11) 9 3087-8574</t>
  </si>
  <si>
    <t>(11) 9 9159-9599</t>
  </si>
  <si>
    <t>Ronaldo Ferreira</t>
  </si>
  <si>
    <t>Janaíra Nunes</t>
  </si>
  <si>
    <r>
      <rPr>
        <b/>
        <sz val="12"/>
        <color rgb="FF000000"/>
        <rFont val="Calibri"/>
        <family val="2"/>
        <scheme val="minor"/>
      </rPr>
      <t>Harley Vieira</t>
    </r>
    <r>
      <rPr>
        <sz val="12"/>
        <color rgb="FF000000"/>
        <rFont val="Calibri"/>
        <family val="2"/>
        <scheme val="minor"/>
      </rPr>
      <t xml:space="preserve">
hvieira@cinepolis.com
(11) 9 9304-2451</t>
    </r>
  </si>
  <si>
    <r>
      <rPr>
        <b/>
        <sz val="12"/>
        <color rgb="FF000000"/>
        <rFont val="Calibri"/>
        <family val="2"/>
        <scheme val="minor"/>
      </rPr>
      <t>Guilherme Ferreira</t>
    </r>
    <r>
      <rPr>
        <sz val="12"/>
        <color rgb="FF000000"/>
        <rFont val="Calibri"/>
        <family val="2"/>
        <scheme val="minor"/>
      </rPr>
      <t xml:space="preserve">
gferreira@cinepolis.com
(11) 9 9432-0696</t>
    </r>
  </si>
  <si>
    <r>
      <rPr>
        <b/>
        <sz val="12"/>
        <color rgb="FF000000"/>
        <rFont val="Calibri"/>
        <family val="2"/>
        <scheme val="minor"/>
      </rPr>
      <t>Ricardo Fortes</t>
    </r>
    <r>
      <rPr>
        <sz val="12"/>
        <color rgb="FF000000"/>
        <rFont val="Calibri"/>
        <family val="2"/>
        <scheme val="minor"/>
      </rPr>
      <t xml:space="preserve">
rfortes@cinepolis.com
(11) 9 9360-3303</t>
    </r>
  </si>
  <si>
    <t>REGIÃO 2
INTERIOR DE SP</t>
  </si>
  <si>
    <t>REGIÃO 4
NORTE / NORDESTE</t>
  </si>
  <si>
    <t>REGIÃO 1
GRANDE SP E SUL</t>
  </si>
  <si>
    <t>REGIÃO 3
NORDESTE / CENTRO OESTE</t>
  </si>
  <si>
    <t>REABERTO EM</t>
  </si>
  <si>
    <t>PREVENTIVA REALIZADA</t>
  </si>
  <si>
    <t>N/A</t>
  </si>
  <si>
    <t>CRONOGRAMA OPERACIONAL</t>
  </si>
  <si>
    <t xml:space="preserve">NÃO ESTÁ CONTEMPLADO NO CONTRATO, POIS SERÁ AGREGADO APÓS TÉRMINO DE OBRA E ABERTURA DO CINEMA. </t>
  </si>
  <si>
    <t>PLATAFORMAS</t>
  </si>
  <si>
    <t>ESCADAS ROLANTES</t>
  </si>
  <si>
    <t>FILIAL TK</t>
  </si>
  <si>
    <t>CNPJ TK</t>
  </si>
  <si>
    <t>MARCA</t>
  </si>
  <si>
    <t>QUANTIDADE</t>
  </si>
  <si>
    <t>Daiken</t>
  </si>
  <si>
    <t>Atlas Schindler</t>
  </si>
  <si>
    <t>90.347.840/0043-77</t>
  </si>
  <si>
    <t>-</t>
  </si>
  <si>
    <t>90.347.840/0042-96</t>
  </si>
  <si>
    <t>Montele</t>
  </si>
  <si>
    <t>90.347.840/0067-44</t>
  </si>
  <si>
    <t>Montreal</t>
  </si>
  <si>
    <t>90.347.840/0005-41</t>
  </si>
  <si>
    <t>Thyssen Krupp</t>
  </si>
  <si>
    <t>90.347.840/0047-09</t>
  </si>
  <si>
    <t>Bass</t>
  </si>
  <si>
    <t>90.347.840/0024-04</t>
  </si>
  <si>
    <t>90.347.840/0040-24</t>
  </si>
  <si>
    <t>90.347.840/0010-09</t>
  </si>
  <si>
    <t>90.347.840/0036-48</t>
  </si>
  <si>
    <t>Pozzani</t>
  </si>
  <si>
    <t>90.347.840/0008-94</t>
  </si>
  <si>
    <t>90.347.840/0015-13</t>
  </si>
  <si>
    <t>90.347.840/0028-38</t>
  </si>
  <si>
    <t>90.347.840/0038-00</t>
  </si>
  <si>
    <t>90.347.840/0048-81</t>
  </si>
  <si>
    <t>90.347.840/0057-72</t>
  </si>
  <si>
    <t>90.347.840/0016-02</t>
  </si>
  <si>
    <t>VALOR MENSAL PLATAFORMAS</t>
  </si>
  <si>
    <t>VALOR MENSAL ESCADA ROLANTE</t>
  </si>
  <si>
    <t>RESPONSÁVEL TK E CONTATO</t>
  </si>
  <si>
    <t>Geraldo Silva Alves</t>
  </si>
  <si>
    <t>Tiago Baptista de Oliveira</t>
  </si>
  <si>
    <t>Fernando Batista da Silva</t>
  </si>
  <si>
    <t>Valmir Degaspari</t>
  </si>
  <si>
    <t>Gilvan Pereira da Silva</t>
  </si>
  <si>
    <t>Rusiel Ferreira Barros</t>
  </si>
  <si>
    <t>geraldo.alves@tkelevator.com
(11) 9 7155-2814</t>
  </si>
  <si>
    <t>tiago.oliveira@tkelevator.com
(11) 9 9839-3571</t>
  </si>
  <si>
    <t>fernando.silva2@tkelevator.com
(11) 9 9524-4324</t>
  </si>
  <si>
    <t>valmir.degaspari@tkelevator.com
(41) 9 9243-9958</t>
  </si>
  <si>
    <t>gilvan.silva@tkelevator.com
(11) 9 9772-8886</t>
  </si>
  <si>
    <t>rusiel.barros@tkelevator.com
(19) 9 7405-0927</t>
  </si>
  <si>
    <t>Lucas Augusto Bueno</t>
  </si>
  <si>
    <t>Reginaldo Aparecido Pirschner</t>
  </si>
  <si>
    <t>lucas.bueno@tkelevator.com
(16) 9 9712-7329</t>
  </si>
  <si>
    <t>reginaldo.pirschner@tkelevator.com
(16) 9 9961-8503</t>
  </si>
  <si>
    <t>Marcio Fernando da Silva Santos</t>
  </si>
  <si>
    <t>marcio.santos@tkelevator.com
(71) 9 9967-7950</t>
  </si>
  <si>
    <t>Marcos Guilhermino da Silva</t>
  </si>
  <si>
    <t>marcos.guilhermino@tkelevator.com
(83) 9 9332-1376</t>
  </si>
  <si>
    <t>Renato José Melo de Lima</t>
  </si>
  <si>
    <t>renato.lima@tkelevator.com
(81) 9 9166-9668</t>
  </si>
  <si>
    <t>Luahn Francisco Antoniassi de Mello</t>
  </si>
  <si>
    <t>luahn.mello@tkelevator.com
(65) 9 9800-3878</t>
  </si>
  <si>
    <t>Naiguel Schaab Peixoto</t>
  </si>
  <si>
    <t>naiguel.peixoto@tkelevator.com
(67) 9 9604-4613</t>
  </si>
  <si>
    <t>Eduardo Fagundes Biazetto</t>
  </si>
  <si>
    <t>eduardo.biazetto@tkelevator.com
(84) 9 8146-9764</t>
  </si>
  <si>
    <t>Daniel Castro Rodrigues</t>
  </si>
  <si>
    <t>Francisca Lorena Moura Sampaio Jorge</t>
  </si>
  <si>
    <t>Jorge Helben Silva Monteiro</t>
  </si>
  <si>
    <t>daniel.rodrigues2@tkelevator.com
(98) 9 9112-4687</t>
  </si>
  <si>
    <t>francisca.jorge@tkelevator.com
(86) 9 8168-7411</t>
  </si>
  <si>
    <t>jorge.monteiro@tkelevator.com
(92) 9 9174-5084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</si>
</sst>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u/>
      <sz val="22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652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1" fillId="0" borderId="0" xfId="0" applyFont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2" fillId="0" borderId="0" xfId="0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7" fillId="0" borderId="1" xfId="0" applyFont="1" applyFill="1" applyBorder="1" applyAlignment="1">
      <alignment vertical="center"/>
    </xf>
    <xf numFmtId="0" fontId="15" fillId="0" borderId="2" xfId="1" applyFill="1" applyBorder="1" applyAlignment="1">
      <alignment horizontal="center" vertical="center"/>
    </xf>
    <xf numFmtId="0" fontId="15" fillId="0" borderId="5" xfId="1" applyFill="1" applyBorder="1" applyAlignment="1">
      <alignment horizontal="center" vertical="center"/>
    </xf>
    <xf numFmtId="0" fontId="15" fillId="0" borderId="1" xfId="1" applyFill="1" applyBorder="1" applyAlignment="1">
      <alignment horizontal="center" vertical="center" wrapText="1"/>
    </xf>
    <xf numFmtId="0" fontId="15" fillId="0" borderId="8" xfId="1" applyFill="1" applyBorder="1" applyAlignment="1">
      <alignment horizontal="center" vertical="center"/>
    </xf>
    <xf numFmtId="0" fontId="15" fillId="0" borderId="1" xfId="1" applyFill="1" applyBorder="1" applyAlignment="1">
      <alignment horizontal="center" vertical="center"/>
    </xf>
    <xf numFmtId="0" fontId="15" fillId="0" borderId="3" xfId="1" applyFill="1" applyBorder="1" applyAlignment="1">
      <alignment horizontal="center" vertical="center"/>
    </xf>
    <xf numFmtId="0" fontId="0" fillId="0" borderId="0" xfId="0"/>
    <xf numFmtId="0" fontId="15" fillId="0" borderId="1" xfId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15" fillId="0" borderId="8" xfId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9" fillId="3" borderId="20" xfId="0" applyFont="1" applyFill="1" applyBorder="1" applyAlignment="1">
      <alignment horizontal="right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14" fontId="11" fillId="0" borderId="5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164" fontId="11" fillId="0" borderId="6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164" fontId="9" fillId="3" borderId="14" xfId="0" applyNumberFormat="1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right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9" fillId="3" borderId="20" xfId="0" applyNumberFormat="1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vertical="center"/>
    </xf>
    <xf numFmtId="164" fontId="9" fillId="3" borderId="0" xfId="0" applyNumberFormat="1" applyFont="1" applyFill="1" applyAlignment="1">
      <alignment vertical="center"/>
    </xf>
    <xf numFmtId="0" fontId="0" fillId="3" borderId="0" xfId="0" applyFill="1"/>
    <xf numFmtId="0" fontId="8" fillId="0" borderId="0" xfId="0" applyFont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5" fillId="0" borderId="3" xfId="1" applyFill="1" applyBorder="1" applyAlignment="1">
      <alignment horizontal="center" vertical="center"/>
    </xf>
    <xf numFmtId="0" fontId="15" fillId="0" borderId="2" xfId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/>
    </xf>
    <xf numFmtId="0" fontId="15" fillId="0" borderId="25" xfId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14" fontId="11" fillId="0" borderId="25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D65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0</xdr:row>
      <xdr:rowOff>130969</xdr:rowOff>
    </xdr:from>
    <xdr:to>
      <xdr:col>0</xdr:col>
      <xdr:colOff>1678781</xdr:colOff>
      <xdr:row>0</xdr:row>
      <xdr:rowOff>523875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48FC47-20C8-4FD4-B277-57BE05D59D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479" b="11606"/>
        <a:stretch/>
      </xdr:blipFill>
      <xdr:spPr>
        <a:xfrm>
          <a:off x="148167" y="130969"/>
          <a:ext cx="1530614" cy="392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te_igtmribeiraop@cinepolis.com" TargetMode="External"/><Relationship Id="rId13" Type="http://schemas.openxmlformats.org/officeDocument/2006/relationships/hyperlink" Target="mailto:gte_natalshopping@cinepolis.com" TargetMode="External"/><Relationship Id="rId18" Type="http://schemas.openxmlformats.org/officeDocument/2006/relationships/hyperlink" Target="mailto:gte_jockeycuritiba@cinepolis.com" TargetMode="External"/><Relationship Id="rId3" Type="http://schemas.openxmlformats.org/officeDocument/2006/relationships/hyperlink" Target="mailto:gte_jkiguatemi@cinepolis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gte_jundiaishopping@cinepolis.com" TargetMode="External"/><Relationship Id="rId12" Type="http://schemas.openxmlformats.org/officeDocument/2006/relationships/hyperlink" Target="mailto:gte_guararapes@cinepolis.com" TargetMode="External"/><Relationship Id="rId17" Type="http://schemas.openxmlformats.org/officeDocument/2006/relationships/hyperlink" Target="mailto:gte_patiobatel@cinepolis.com" TargetMode="External"/><Relationship Id="rId2" Type="http://schemas.openxmlformats.org/officeDocument/2006/relationships/hyperlink" Target="mailto:gte_saobernardoplaza@cinepolis.com" TargetMode="External"/><Relationship Id="rId16" Type="http://schemas.openxmlformats.org/officeDocument/2006/relationships/hyperlink" Target="mailto:gte_pontanegra@cinepolis.com" TargetMode="External"/><Relationship Id="rId20" Type="http://schemas.openxmlformats.org/officeDocument/2006/relationships/hyperlink" Target="mailto:gte_nortesulplaza@cinepolis.com" TargetMode="External"/><Relationship Id="rId1" Type="http://schemas.openxmlformats.org/officeDocument/2006/relationships/hyperlink" Target="mailto:gte_pshopbahia@cinepolis.com" TargetMode="External"/><Relationship Id="rId6" Type="http://schemas.openxmlformats.org/officeDocument/2006/relationships/hyperlink" Target="mailto:gte_galleriashopping@cinepolis.com" TargetMode="External"/><Relationship Id="rId11" Type="http://schemas.openxmlformats.org/officeDocument/2006/relationships/hyperlink" Target="mailto:gte_manairashopping@cinepolis.com" TargetMode="External"/><Relationship Id="rId5" Type="http://schemas.openxmlformats.org/officeDocument/2006/relationships/hyperlink" Target="mailto:gte_alphaville@cinepolis.com" TargetMode="External"/><Relationship Id="rId15" Type="http://schemas.openxmlformats.org/officeDocument/2006/relationships/hyperlink" Target="mailto:gte_riopoty@cinepolis.com" TargetMode="External"/><Relationship Id="rId10" Type="http://schemas.openxmlformats.org/officeDocument/2006/relationships/hyperlink" Target="mailto:gte_boulevardbauru@cinepolis.com" TargetMode="External"/><Relationship Id="rId19" Type="http://schemas.openxmlformats.org/officeDocument/2006/relationships/hyperlink" Target="mailto:gtE_estacaocuiaba@cinepolis.com" TargetMode="External"/><Relationship Id="rId4" Type="http://schemas.openxmlformats.org/officeDocument/2006/relationships/hyperlink" Target="mailto:gte_parquemaia@cinepolis.com" TargetMode="External"/><Relationship Id="rId9" Type="http://schemas.openxmlformats.org/officeDocument/2006/relationships/hyperlink" Target="mailto:gte_santaursula@cinepolis.com" TargetMode="External"/><Relationship Id="rId14" Type="http://schemas.openxmlformats.org/officeDocument/2006/relationships/hyperlink" Target="mailto:gte_shoppingsaoluis@cinepolis.com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8051-3DE1-4E5C-A1D7-D4767AF8C321}">
  <dimension ref="A1:Y31"/>
  <sheetViews>
    <sheetView showGridLines="0" tabSelected="1" zoomScale="70" zoomScaleNormal="70" workbookViewId="0">
      <pane xSplit="3" topLeftCell="D1" activePane="topRight" state="frozen"/>
      <selection pane="topRight" activeCell="AA3" sqref="AA3"/>
    </sheetView>
  </sheetViews>
  <sheetFormatPr defaultRowHeight="15" x14ac:dyDescent="0.25"/>
  <cols>
    <col min="1" max="1" width="28.5703125" style="4" customWidth="1"/>
    <col min="2" max="2" width="29.5703125" style="4" customWidth="1"/>
    <col min="3" max="3" width="29.140625" style="4" customWidth="1"/>
    <col min="4" max="4" width="7.85546875" style="5" customWidth="1"/>
    <col min="5" max="5" width="69.7109375" style="17" customWidth="1"/>
    <col min="6" max="6" width="29" style="5" customWidth="1"/>
    <col min="7" max="7" width="18.85546875" style="1" customWidth="1"/>
    <col min="8" max="8" width="41.42578125" style="1" customWidth="1"/>
    <col min="9" max="10" width="28.42578125" style="1" customWidth="1"/>
    <col min="11" max="14" width="25.7109375" style="30" customWidth="1"/>
    <col min="15" max="15" width="20.7109375" style="1" customWidth="1"/>
    <col min="16" max="16" width="20.5703125" style="1" customWidth="1"/>
    <col min="17" max="17" width="28" style="1" bestFit="1" customWidth="1"/>
    <col min="18" max="18" width="20.7109375" style="1" customWidth="1"/>
    <col min="19" max="19" width="20.5703125" style="1" customWidth="1"/>
    <col min="20" max="20" width="28" style="50" bestFit="1" customWidth="1"/>
    <col min="21" max="21" width="28" style="50" customWidth="1"/>
    <col min="22" max="22" width="29.140625" style="50" customWidth="1"/>
    <col min="23" max="23" width="36.28515625" style="50" customWidth="1"/>
    <col min="24" max="24" width="39.28515625" style="50" customWidth="1"/>
    <col min="25" max="25" width="65.5703125" style="2" customWidth="1"/>
  </cols>
  <sheetData>
    <row r="1" spans="1:25" ht="53.25" customHeight="1" thickBot="1" x14ac:dyDescent="0.3">
      <c r="A1" s="6"/>
      <c r="B1" s="24" t="s">
        <v>70</v>
      </c>
      <c r="C1" s="24"/>
      <c r="D1" s="24"/>
      <c r="E1" s="31"/>
      <c r="F1" s="24"/>
      <c r="G1" s="41"/>
      <c r="H1" s="41"/>
      <c r="I1" s="41"/>
      <c r="J1" s="41"/>
      <c r="K1" s="7"/>
      <c r="L1" s="7"/>
      <c r="M1" s="7"/>
      <c r="N1" s="7"/>
      <c r="O1" s="41"/>
      <c r="P1" s="41"/>
      <c r="Q1" s="41"/>
      <c r="R1" s="41"/>
      <c r="S1" s="41"/>
      <c r="Y1" s="67"/>
    </row>
    <row r="2" spans="1:25" ht="28.5" customHeight="1" x14ac:dyDescent="0.25">
      <c r="A2" s="123" t="s">
        <v>0</v>
      </c>
      <c r="B2" s="125" t="s">
        <v>49</v>
      </c>
      <c r="C2" s="114" t="s">
        <v>50</v>
      </c>
      <c r="D2" s="115"/>
      <c r="E2" s="120" t="s">
        <v>63</v>
      </c>
      <c r="F2" s="120" t="s">
        <v>62</v>
      </c>
      <c r="G2" s="120" t="s">
        <v>111</v>
      </c>
      <c r="H2" s="120" t="s">
        <v>112</v>
      </c>
      <c r="I2" s="120" t="s">
        <v>113</v>
      </c>
      <c r="J2" s="120" t="s">
        <v>114</v>
      </c>
      <c r="K2" s="118" t="s">
        <v>64</v>
      </c>
      <c r="L2" s="119"/>
      <c r="M2" s="118" t="s">
        <v>186</v>
      </c>
      <c r="N2" s="119"/>
      <c r="O2" s="137" t="s">
        <v>188</v>
      </c>
      <c r="P2" s="138"/>
      <c r="Q2" s="102" t="s">
        <v>218</v>
      </c>
      <c r="R2" s="137" t="s">
        <v>189</v>
      </c>
      <c r="S2" s="138"/>
      <c r="T2" s="102" t="s">
        <v>219</v>
      </c>
      <c r="U2" s="139" t="s">
        <v>190</v>
      </c>
      <c r="V2" s="139" t="s">
        <v>191</v>
      </c>
      <c r="W2" s="159" t="s">
        <v>220</v>
      </c>
      <c r="X2" s="160"/>
      <c r="Y2" s="112" t="s">
        <v>68</v>
      </c>
    </row>
    <row r="3" spans="1:25" s="2" customFormat="1" ht="29.25" customHeight="1" thickBot="1" x14ac:dyDescent="0.3">
      <c r="A3" s="124"/>
      <c r="B3" s="126"/>
      <c r="C3" s="116"/>
      <c r="D3" s="117"/>
      <c r="E3" s="121"/>
      <c r="F3" s="121"/>
      <c r="G3" s="121"/>
      <c r="H3" s="121"/>
      <c r="I3" s="121"/>
      <c r="J3" s="121"/>
      <c r="K3" s="21" t="s">
        <v>65</v>
      </c>
      <c r="L3" s="22" t="s">
        <v>66</v>
      </c>
      <c r="M3" s="21" t="s">
        <v>183</v>
      </c>
      <c r="N3" s="22" t="s">
        <v>184</v>
      </c>
      <c r="O3" s="78" t="s">
        <v>192</v>
      </c>
      <c r="P3" s="79" t="s">
        <v>193</v>
      </c>
      <c r="Q3" s="103"/>
      <c r="R3" s="78" t="s">
        <v>192</v>
      </c>
      <c r="S3" s="79" t="s">
        <v>193</v>
      </c>
      <c r="T3" s="103"/>
      <c r="U3" s="140"/>
      <c r="V3" s="140"/>
      <c r="W3" s="161"/>
      <c r="X3" s="162"/>
      <c r="Y3" s="113"/>
    </row>
    <row r="4" spans="1:25" ht="31.5" customHeight="1" x14ac:dyDescent="0.25">
      <c r="A4" s="133" t="s">
        <v>181</v>
      </c>
      <c r="B4" s="18" t="s">
        <v>29</v>
      </c>
      <c r="C4" s="14" t="s">
        <v>3</v>
      </c>
      <c r="D4" s="14" t="s">
        <v>2</v>
      </c>
      <c r="E4" s="32" t="s">
        <v>109</v>
      </c>
      <c r="F4" s="14" t="s">
        <v>110</v>
      </c>
      <c r="G4" s="14" t="s">
        <v>121</v>
      </c>
      <c r="H4" s="45" t="s">
        <v>122</v>
      </c>
      <c r="I4" s="14" t="s">
        <v>123</v>
      </c>
      <c r="J4" s="136" t="s">
        <v>124</v>
      </c>
      <c r="K4" s="23" t="s">
        <v>69</v>
      </c>
      <c r="L4" s="23"/>
      <c r="M4" s="64">
        <v>44327</v>
      </c>
      <c r="N4" s="59"/>
      <c r="O4" s="80" t="s">
        <v>194</v>
      </c>
      <c r="P4" s="80">
        <v>1</v>
      </c>
      <c r="Q4" s="81">
        <v>245.68</v>
      </c>
      <c r="R4" s="80" t="s">
        <v>195</v>
      </c>
      <c r="S4" s="80">
        <v>0</v>
      </c>
      <c r="T4" s="83">
        <f t="shared" ref="T4:T26" si="0">284.04*S4</f>
        <v>0</v>
      </c>
      <c r="U4" s="80">
        <v>5043</v>
      </c>
      <c r="V4" s="82" t="s">
        <v>196</v>
      </c>
      <c r="W4" s="80" t="s">
        <v>221</v>
      </c>
      <c r="X4" s="164" t="s">
        <v>227</v>
      </c>
      <c r="Y4" s="68"/>
    </row>
    <row r="5" spans="1:25" ht="31.5" customHeight="1" x14ac:dyDescent="0.25">
      <c r="A5" s="134"/>
      <c r="B5" s="25" t="s">
        <v>30</v>
      </c>
      <c r="C5" s="26" t="s">
        <v>1</v>
      </c>
      <c r="D5" s="26" t="s">
        <v>2</v>
      </c>
      <c r="E5" s="33" t="s">
        <v>71</v>
      </c>
      <c r="F5" s="26" t="s">
        <v>76</v>
      </c>
      <c r="G5" s="26" t="s">
        <v>115</v>
      </c>
      <c r="H5" s="46" t="s">
        <v>116</v>
      </c>
      <c r="I5" s="26" t="s">
        <v>117</v>
      </c>
      <c r="J5" s="107"/>
      <c r="K5" s="27" t="s">
        <v>69</v>
      </c>
      <c r="L5" s="27"/>
      <c r="M5" s="65">
        <v>44327</v>
      </c>
      <c r="N5" s="60"/>
      <c r="O5" s="83" t="s">
        <v>194</v>
      </c>
      <c r="P5" s="83">
        <v>2</v>
      </c>
      <c r="Q5" s="84">
        <f>245.68*P5</f>
        <v>491.36</v>
      </c>
      <c r="R5" s="83" t="s">
        <v>197</v>
      </c>
      <c r="S5" s="83">
        <v>0</v>
      </c>
      <c r="T5" s="83">
        <f>284.04*S5</f>
        <v>0</v>
      </c>
      <c r="U5" s="85">
        <v>5042</v>
      </c>
      <c r="V5" s="86" t="s">
        <v>198</v>
      </c>
      <c r="W5" s="85" t="s">
        <v>222</v>
      </c>
      <c r="X5" s="165" t="s">
        <v>228</v>
      </c>
      <c r="Y5" s="69"/>
    </row>
    <row r="6" spans="1:25" ht="31.5" customHeight="1" x14ac:dyDescent="0.25">
      <c r="A6" s="134"/>
      <c r="B6" s="25" t="s">
        <v>32</v>
      </c>
      <c r="C6" s="26" t="s">
        <v>26</v>
      </c>
      <c r="D6" s="26" t="s">
        <v>2</v>
      </c>
      <c r="E6" s="33" t="s">
        <v>72</v>
      </c>
      <c r="F6" s="26" t="s">
        <v>78</v>
      </c>
      <c r="G6" s="26" t="s">
        <v>118</v>
      </c>
      <c r="H6" s="48" t="s">
        <v>119</v>
      </c>
      <c r="I6" s="26" t="s">
        <v>120</v>
      </c>
      <c r="J6" s="107"/>
      <c r="K6" s="27" t="s">
        <v>69</v>
      </c>
      <c r="L6" s="27"/>
      <c r="M6" s="65">
        <v>44327</v>
      </c>
      <c r="N6" s="60"/>
      <c r="O6" s="83" t="s">
        <v>199</v>
      </c>
      <c r="P6" s="83">
        <v>1</v>
      </c>
      <c r="Q6" s="84">
        <v>245.68</v>
      </c>
      <c r="R6" s="83" t="s">
        <v>197</v>
      </c>
      <c r="S6" s="83">
        <v>0</v>
      </c>
      <c r="T6" s="83">
        <f t="shared" si="0"/>
        <v>0</v>
      </c>
      <c r="U6" s="83">
        <v>5067</v>
      </c>
      <c r="V6" s="86" t="s">
        <v>200</v>
      </c>
      <c r="W6" s="83" t="s">
        <v>223</v>
      </c>
      <c r="X6" s="165" t="s">
        <v>229</v>
      </c>
      <c r="Y6" s="69"/>
    </row>
    <row r="7" spans="1:25" s="50" customFormat="1" ht="31.5" customHeight="1" x14ac:dyDescent="0.25">
      <c r="A7" s="134"/>
      <c r="B7" s="25" t="s">
        <v>46</v>
      </c>
      <c r="C7" s="26" t="s">
        <v>27</v>
      </c>
      <c r="D7" s="26" t="s">
        <v>28</v>
      </c>
      <c r="E7" s="33" t="s">
        <v>99</v>
      </c>
      <c r="F7" s="26" t="s">
        <v>100</v>
      </c>
      <c r="G7" s="26" t="s">
        <v>174</v>
      </c>
      <c r="H7" s="51" t="s">
        <v>171</v>
      </c>
      <c r="I7" s="26" t="s">
        <v>172</v>
      </c>
      <c r="J7" s="107"/>
      <c r="K7" s="27"/>
      <c r="L7" s="27" t="s">
        <v>69</v>
      </c>
      <c r="M7" s="27" t="s">
        <v>185</v>
      </c>
      <c r="N7" s="27" t="s">
        <v>185</v>
      </c>
      <c r="O7" s="83" t="s">
        <v>201</v>
      </c>
      <c r="P7" s="83">
        <v>2</v>
      </c>
      <c r="Q7" s="84">
        <f>245.68*P7</f>
        <v>491.36</v>
      </c>
      <c r="R7" s="83" t="s">
        <v>197</v>
      </c>
      <c r="S7" s="83">
        <v>0</v>
      </c>
      <c r="T7" s="83">
        <f t="shared" si="0"/>
        <v>0</v>
      </c>
      <c r="U7" s="175">
        <v>5005</v>
      </c>
      <c r="V7" s="168" t="s">
        <v>202</v>
      </c>
      <c r="W7" s="166" t="s">
        <v>224</v>
      </c>
      <c r="X7" s="170" t="s">
        <v>230</v>
      </c>
      <c r="Y7" s="69"/>
    </row>
    <row r="8" spans="1:25" s="50" customFormat="1" ht="31.5" customHeight="1" thickBot="1" x14ac:dyDescent="0.3">
      <c r="A8" s="135"/>
      <c r="B8" s="19" t="s">
        <v>47</v>
      </c>
      <c r="C8" s="15" t="s">
        <v>27</v>
      </c>
      <c r="D8" s="15" t="s">
        <v>28</v>
      </c>
      <c r="E8" s="34" t="s">
        <v>101</v>
      </c>
      <c r="F8" s="15" t="s">
        <v>102</v>
      </c>
      <c r="G8" s="15" t="s">
        <v>175</v>
      </c>
      <c r="H8" s="53" t="s">
        <v>170</v>
      </c>
      <c r="I8" s="15" t="s">
        <v>173</v>
      </c>
      <c r="J8" s="108"/>
      <c r="K8" s="28"/>
      <c r="L8" s="28" t="s">
        <v>69</v>
      </c>
      <c r="M8" s="28" t="s">
        <v>185</v>
      </c>
      <c r="N8" s="28" t="s">
        <v>185</v>
      </c>
      <c r="O8" s="87" t="s">
        <v>203</v>
      </c>
      <c r="P8" s="87">
        <v>1</v>
      </c>
      <c r="Q8" s="88">
        <v>245.68</v>
      </c>
      <c r="R8" s="87" t="s">
        <v>197</v>
      </c>
      <c r="S8" s="87">
        <v>0</v>
      </c>
      <c r="T8" s="87">
        <f t="shared" si="0"/>
        <v>0</v>
      </c>
      <c r="U8" s="178"/>
      <c r="V8" s="169"/>
      <c r="W8" s="167"/>
      <c r="X8" s="169"/>
      <c r="Y8" s="70"/>
    </row>
    <row r="9" spans="1:25" ht="31.5" customHeight="1" x14ac:dyDescent="0.25">
      <c r="A9" s="109" t="s">
        <v>179</v>
      </c>
      <c r="B9" s="52" t="s">
        <v>31</v>
      </c>
      <c r="C9" s="38" t="s">
        <v>4</v>
      </c>
      <c r="D9" s="38" t="s">
        <v>2</v>
      </c>
      <c r="E9" s="36" t="s">
        <v>73</v>
      </c>
      <c r="F9" s="38" t="s">
        <v>77</v>
      </c>
      <c r="G9" s="38" t="s">
        <v>125</v>
      </c>
      <c r="H9" s="44" t="s">
        <v>126</v>
      </c>
      <c r="I9" s="38" t="s">
        <v>127</v>
      </c>
      <c r="J9" s="129" t="s">
        <v>178</v>
      </c>
      <c r="K9" s="40" t="s">
        <v>69</v>
      </c>
      <c r="L9" s="40"/>
      <c r="M9" s="64">
        <v>44327</v>
      </c>
      <c r="N9" s="61"/>
      <c r="O9" s="80" t="s">
        <v>194</v>
      </c>
      <c r="P9" s="80">
        <v>1</v>
      </c>
      <c r="Q9" s="81">
        <v>245.68</v>
      </c>
      <c r="R9" s="80" t="s">
        <v>197</v>
      </c>
      <c r="S9" s="80">
        <v>0</v>
      </c>
      <c r="T9" s="80">
        <f t="shared" si="0"/>
        <v>0</v>
      </c>
      <c r="U9" s="80">
        <v>5047</v>
      </c>
      <c r="V9" s="82" t="s">
        <v>204</v>
      </c>
      <c r="W9" s="80" t="s">
        <v>225</v>
      </c>
      <c r="X9" s="163" t="s">
        <v>231</v>
      </c>
      <c r="Y9" s="71"/>
    </row>
    <row r="10" spans="1:25" ht="31.5" customHeight="1" x14ac:dyDescent="0.25">
      <c r="A10" s="110"/>
      <c r="B10" s="25" t="s">
        <v>33</v>
      </c>
      <c r="C10" s="26" t="s">
        <v>5</v>
      </c>
      <c r="D10" s="26" t="s">
        <v>2</v>
      </c>
      <c r="E10" s="33" t="s">
        <v>74</v>
      </c>
      <c r="F10" s="26" t="s">
        <v>75</v>
      </c>
      <c r="G10" s="26" t="s">
        <v>128</v>
      </c>
      <c r="H10" s="48" t="s">
        <v>129</v>
      </c>
      <c r="I10" s="26" t="s">
        <v>130</v>
      </c>
      <c r="J10" s="132"/>
      <c r="K10" s="27" t="s">
        <v>69</v>
      </c>
      <c r="L10" s="27"/>
      <c r="M10" s="65">
        <v>44327</v>
      </c>
      <c r="N10" s="60"/>
      <c r="O10" s="83" t="s">
        <v>205</v>
      </c>
      <c r="P10" s="83">
        <v>3</v>
      </c>
      <c r="Q10" s="84">
        <f>245.68*P10</f>
        <v>737.04</v>
      </c>
      <c r="R10" s="83" t="s">
        <v>195</v>
      </c>
      <c r="S10" s="83">
        <v>1</v>
      </c>
      <c r="T10" s="84">
        <v>1106.98</v>
      </c>
      <c r="U10" s="175">
        <v>5024</v>
      </c>
      <c r="V10" s="168" t="s">
        <v>206</v>
      </c>
      <c r="W10" s="166" t="s">
        <v>226</v>
      </c>
      <c r="X10" s="170" t="s">
        <v>232</v>
      </c>
      <c r="Y10" s="72"/>
    </row>
    <row r="11" spans="1:25" ht="31.5" customHeight="1" x14ac:dyDescent="0.25">
      <c r="A11" s="110"/>
      <c r="B11" s="141" t="s">
        <v>34</v>
      </c>
      <c r="C11" s="143" t="s">
        <v>6</v>
      </c>
      <c r="D11" s="143" t="s">
        <v>2</v>
      </c>
      <c r="E11" s="145" t="s">
        <v>79</v>
      </c>
      <c r="F11" s="143" t="s">
        <v>80</v>
      </c>
      <c r="G11" s="143" t="s">
        <v>131</v>
      </c>
      <c r="H11" s="146" t="s">
        <v>132</v>
      </c>
      <c r="I11" s="143" t="s">
        <v>133</v>
      </c>
      <c r="J11" s="132"/>
      <c r="K11" s="148" t="s">
        <v>69</v>
      </c>
      <c r="L11" s="148"/>
      <c r="M11" s="150">
        <v>44327</v>
      </c>
      <c r="N11" s="60"/>
      <c r="O11" s="83" t="s">
        <v>194</v>
      </c>
      <c r="P11" s="83">
        <v>7</v>
      </c>
      <c r="Q11" s="84">
        <f>245.68*P11</f>
        <v>1719.76</v>
      </c>
      <c r="R11" s="83" t="s">
        <v>197</v>
      </c>
      <c r="S11" s="83">
        <v>0</v>
      </c>
      <c r="T11" s="83">
        <f t="shared" si="0"/>
        <v>0</v>
      </c>
      <c r="U11" s="177"/>
      <c r="V11" s="173"/>
      <c r="W11" s="171"/>
      <c r="X11" s="173"/>
      <c r="Y11" s="69"/>
    </row>
    <row r="12" spans="1:25" s="50" customFormat="1" ht="31.5" customHeight="1" x14ac:dyDescent="0.25">
      <c r="A12" s="110"/>
      <c r="B12" s="142"/>
      <c r="C12" s="144"/>
      <c r="D12" s="144"/>
      <c r="E12" s="106"/>
      <c r="F12" s="144"/>
      <c r="G12" s="144"/>
      <c r="H12" s="147"/>
      <c r="I12" s="144"/>
      <c r="J12" s="132"/>
      <c r="K12" s="149"/>
      <c r="L12" s="149"/>
      <c r="M12" s="151"/>
      <c r="N12" s="60"/>
      <c r="O12" s="83" t="s">
        <v>203</v>
      </c>
      <c r="P12" s="83">
        <v>3</v>
      </c>
      <c r="Q12" s="84">
        <f>245.68*P12</f>
        <v>737.04</v>
      </c>
      <c r="R12" s="83" t="s">
        <v>197</v>
      </c>
      <c r="S12" s="83">
        <v>0</v>
      </c>
      <c r="T12" s="83">
        <f t="shared" si="0"/>
        <v>0</v>
      </c>
      <c r="U12" s="176"/>
      <c r="V12" s="174"/>
      <c r="W12" s="172"/>
      <c r="X12" s="174"/>
      <c r="Y12" s="69"/>
    </row>
    <row r="13" spans="1:25" ht="31.5" customHeight="1" x14ac:dyDescent="0.25">
      <c r="A13" s="110"/>
      <c r="B13" s="25" t="s">
        <v>35</v>
      </c>
      <c r="C13" s="26" t="s">
        <v>7</v>
      </c>
      <c r="D13" s="26" t="s">
        <v>2</v>
      </c>
      <c r="E13" s="33" t="s">
        <v>81</v>
      </c>
      <c r="F13" s="26" t="s">
        <v>82</v>
      </c>
      <c r="G13" s="26" t="s">
        <v>134</v>
      </c>
      <c r="H13" s="48" t="s">
        <v>135</v>
      </c>
      <c r="I13" s="26" t="s">
        <v>136</v>
      </c>
      <c r="J13" s="132"/>
      <c r="K13" s="27" t="s">
        <v>69</v>
      </c>
      <c r="L13" s="27"/>
      <c r="M13" s="65">
        <v>44327</v>
      </c>
      <c r="N13" s="60"/>
      <c r="O13" s="83" t="s">
        <v>199</v>
      </c>
      <c r="P13" s="83">
        <v>1</v>
      </c>
      <c r="Q13" s="84">
        <v>245.68</v>
      </c>
      <c r="R13" s="83" t="s">
        <v>197</v>
      </c>
      <c r="S13" s="83">
        <v>0</v>
      </c>
      <c r="T13" s="83">
        <f t="shared" si="0"/>
        <v>0</v>
      </c>
      <c r="U13" s="175">
        <v>5040</v>
      </c>
      <c r="V13" s="168" t="s">
        <v>207</v>
      </c>
      <c r="W13" s="166" t="s">
        <v>233</v>
      </c>
      <c r="X13" s="170" t="s">
        <v>235</v>
      </c>
      <c r="Y13" s="69"/>
    </row>
    <row r="14" spans="1:25" ht="31.5" customHeight="1" x14ac:dyDescent="0.25">
      <c r="A14" s="110"/>
      <c r="B14" s="25" t="s">
        <v>36</v>
      </c>
      <c r="C14" s="26" t="s">
        <v>7</v>
      </c>
      <c r="D14" s="26" t="s">
        <v>2</v>
      </c>
      <c r="E14" s="33" t="s">
        <v>83</v>
      </c>
      <c r="F14" s="26" t="s">
        <v>84</v>
      </c>
      <c r="G14" s="26" t="s">
        <v>137</v>
      </c>
      <c r="H14" s="48" t="s">
        <v>138</v>
      </c>
      <c r="I14" s="26" t="s">
        <v>139</v>
      </c>
      <c r="J14" s="132"/>
      <c r="K14" s="27" t="s">
        <v>69</v>
      </c>
      <c r="L14" s="27"/>
      <c r="M14" s="65">
        <v>44327</v>
      </c>
      <c r="N14" s="60"/>
      <c r="O14" s="83" t="s">
        <v>194</v>
      </c>
      <c r="P14" s="83">
        <v>2</v>
      </c>
      <c r="Q14" s="84">
        <f>245.68*P14</f>
        <v>491.36</v>
      </c>
      <c r="R14" s="83" t="s">
        <v>197</v>
      </c>
      <c r="S14" s="83">
        <v>0</v>
      </c>
      <c r="T14" s="83">
        <f t="shared" si="0"/>
        <v>0</v>
      </c>
      <c r="U14" s="177"/>
      <c r="V14" s="173"/>
      <c r="W14" s="172"/>
      <c r="X14" s="174"/>
      <c r="Y14" s="69"/>
    </row>
    <row r="15" spans="1:25" s="3" customFormat="1" ht="31.5" customHeight="1" thickBot="1" x14ac:dyDescent="0.3">
      <c r="A15" s="131"/>
      <c r="B15" s="20" t="s">
        <v>37</v>
      </c>
      <c r="C15" s="37" t="s">
        <v>8</v>
      </c>
      <c r="D15" s="37" t="s">
        <v>2</v>
      </c>
      <c r="E15" s="35" t="s">
        <v>85</v>
      </c>
      <c r="F15" s="37" t="s">
        <v>86</v>
      </c>
      <c r="G15" s="37" t="s">
        <v>140</v>
      </c>
      <c r="H15" s="49" t="s">
        <v>141</v>
      </c>
      <c r="I15" s="37" t="s">
        <v>142</v>
      </c>
      <c r="J15" s="132"/>
      <c r="K15" s="39" t="s">
        <v>69</v>
      </c>
      <c r="L15" s="39"/>
      <c r="M15" s="65">
        <v>44327</v>
      </c>
      <c r="N15" s="62"/>
      <c r="O15" s="87" t="s">
        <v>199</v>
      </c>
      <c r="P15" s="87">
        <v>2</v>
      </c>
      <c r="Q15" s="88">
        <f>245.68*P15</f>
        <v>491.36</v>
      </c>
      <c r="R15" s="87" t="s">
        <v>197</v>
      </c>
      <c r="S15" s="87">
        <v>0</v>
      </c>
      <c r="T15" s="87">
        <f t="shared" si="0"/>
        <v>0</v>
      </c>
      <c r="U15" s="178"/>
      <c r="V15" s="169"/>
      <c r="W15" s="179" t="s">
        <v>234</v>
      </c>
      <c r="X15" s="180" t="s">
        <v>236</v>
      </c>
      <c r="Y15" s="73"/>
    </row>
    <row r="16" spans="1:25" s="3" customFormat="1" ht="31.5" customHeight="1" x14ac:dyDescent="0.25">
      <c r="A16" s="127" t="s">
        <v>182</v>
      </c>
      <c r="B16" s="54" t="s">
        <v>61</v>
      </c>
      <c r="C16" s="55" t="s">
        <v>48</v>
      </c>
      <c r="D16" s="55" t="s">
        <v>9</v>
      </c>
      <c r="E16" s="56" t="s">
        <v>87</v>
      </c>
      <c r="F16" s="55" t="s">
        <v>88</v>
      </c>
      <c r="G16" s="55" t="s">
        <v>143</v>
      </c>
      <c r="H16" s="45" t="s">
        <v>145</v>
      </c>
      <c r="I16" s="55" t="s">
        <v>144</v>
      </c>
      <c r="J16" s="128" t="s">
        <v>176</v>
      </c>
      <c r="K16" s="122" t="s">
        <v>67</v>
      </c>
      <c r="L16" s="122"/>
      <c r="M16" s="122" t="s">
        <v>67</v>
      </c>
      <c r="N16" s="122"/>
      <c r="O16" s="90" t="s">
        <v>203</v>
      </c>
      <c r="P16" s="90">
        <v>1</v>
      </c>
      <c r="Q16" s="91">
        <v>0</v>
      </c>
      <c r="R16" s="80" t="s">
        <v>197</v>
      </c>
      <c r="S16" s="80">
        <v>0</v>
      </c>
      <c r="T16" s="80">
        <f t="shared" si="0"/>
        <v>0</v>
      </c>
      <c r="U16" s="92">
        <v>5010</v>
      </c>
      <c r="V16" s="86" t="s">
        <v>208</v>
      </c>
      <c r="W16" s="92" t="s">
        <v>237</v>
      </c>
      <c r="X16" s="165" t="s">
        <v>238</v>
      </c>
      <c r="Y16" s="76" t="s">
        <v>187</v>
      </c>
    </row>
    <row r="17" spans="1:25" ht="31.5" customHeight="1" x14ac:dyDescent="0.25">
      <c r="A17" s="110"/>
      <c r="B17" s="141" t="s">
        <v>38</v>
      </c>
      <c r="C17" s="143" t="s">
        <v>10</v>
      </c>
      <c r="D17" s="143" t="s">
        <v>11</v>
      </c>
      <c r="E17" s="145" t="s">
        <v>89</v>
      </c>
      <c r="F17" s="143" t="s">
        <v>90</v>
      </c>
      <c r="G17" s="143" t="s">
        <v>146</v>
      </c>
      <c r="H17" s="146" t="s">
        <v>147</v>
      </c>
      <c r="I17" s="143" t="s">
        <v>148</v>
      </c>
      <c r="J17" s="129"/>
      <c r="K17" s="148" t="s">
        <v>69</v>
      </c>
      <c r="L17" s="148"/>
      <c r="M17" s="150">
        <v>44327</v>
      </c>
      <c r="N17" s="152"/>
      <c r="O17" s="83" t="s">
        <v>199</v>
      </c>
      <c r="P17" s="83">
        <v>1</v>
      </c>
      <c r="Q17" s="84">
        <v>245.68</v>
      </c>
      <c r="R17" s="83" t="s">
        <v>197</v>
      </c>
      <c r="S17" s="83">
        <v>0</v>
      </c>
      <c r="T17" s="83">
        <f t="shared" si="0"/>
        <v>0</v>
      </c>
      <c r="U17" s="175">
        <v>5036</v>
      </c>
      <c r="V17" s="168" t="s">
        <v>209</v>
      </c>
      <c r="W17" s="166" t="s">
        <v>239</v>
      </c>
      <c r="X17" s="170" t="s">
        <v>240</v>
      </c>
      <c r="Y17" s="69"/>
    </row>
    <row r="18" spans="1:25" s="50" customFormat="1" ht="31.5" customHeight="1" x14ac:dyDescent="0.25">
      <c r="A18" s="110"/>
      <c r="B18" s="142"/>
      <c r="C18" s="144"/>
      <c r="D18" s="144"/>
      <c r="E18" s="106"/>
      <c r="F18" s="144"/>
      <c r="G18" s="144"/>
      <c r="H18" s="147"/>
      <c r="I18" s="144"/>
      <c r="J18" s="129"/>
      <c r="K18" s="149"/>
      <c r="L18" s="149"/>
      <c r="M18" s="151"/>
      <c r="N18" s="153"/>
      <c r="O18" s="83" t="s">
        <v>210</v>
      </c>
      <c r="P18" s="83">
        <v>1</v>
      </c>
      <c r="Q18" s="84">
        <v>245.68</v>
      </c>
      <c r="R18" s="83" t="s">
        <v>197</v>
      </c>
      <c r="S18" s="83">
        <v>0</v>
      </c>
      <c r="T18" s="83">
        <f t="shared" si="0"/>
        <v>0</v>
      </c>
      <c r="U18" s="176"/>
      <c r="V18" s="174"/>
      <c r="W18" s="172"/>
      <c r="X18" s="174"/>
      <c r="Y18" s="69"/>
    </row>
    <row r="19" spans="1:25" ht="31.5" customHeight="1" x14ac:dyDescent="0.25">
      <c r="A19" s="110"/>
      <c r="B19" s="43" t="s">
        <v>39</v>
      </c>
      <c r="C19" s="26" t="s">
        <v>12</v>
      </c>
      <c r="D19" s="26" t="s">
        <v>13</v>
      </c>
      <c r="E19" s="33" t="s">
        <v>92</v>
      </c>
      <c r="F19" s="26" t="s">
        <v>91</v>
      </c>
      <c r="G19" s="26" t="s">
        <v>149</v>
      </c>
      <c r="H19" s="48" t="s">
        <v>150</v>
      </c>
      <c r="I19" s="26" t="s">
        <v>151</v>
      </c>
      <c r="J19" s="129"/>
      <c r="K19" s="27"/>
      <c r="L19" s="27" t="s">
        <v>69</v>
      </c>
      <c r="M19" s="27" t="s">
        <v>185</v>
      </c>
      <c r="N19" s="27" t="s">
        <v>185</v>
      </c>
      <c r="O19" s="83" t="s">
        <v>194</v>
      </c>
      <c r="P19" s="83">
        <v>12</v>
      </c>
      <c r="Q19" s="84">
        <f>245.68*P19</f>
        <v>2948.16</v>
      </c>
      <c r="R19" s="83" t="s">
        <v>197</v>
      </c>
      <c r="S19" s="83">
        <v>0</v>
      </c>
      <c r="T19" s="83">
        <f t="shared" si="0"/>
        <v>0</v>
      </c>
      <c r="U19" s="85">
        <v>5008</v>
      </c>
      <c r="V19" s="86" t="s">
        <v>211</v>
      </c>
      <c r="W19" s="85" t="s">
        <v>241</v>
      </c>
      <c r="X19" s="165" t="s">
        <v>242</v>
      </c>
      <c r="Y19" s="69"/>
    </row>
    <row r="20" spans="1:25" s="50" customFormat="1" ht="31.5" customHeight="1" x14ac:dyDescent="0.25">
      <c r="A20" s="110"/>
      <c r="B20" s="43" t="s">
        <v>44</v>
      </c>
      <c r="C20" s="26" t="s">
        <v>22</v>
      </c>
      <c r="D20" s="26" t="s">
        <v>23</v>
      </c>
      <c r="E20" s="33" t="s">
        <v>95</v>
      </c>
      <c r="F20" s="26" t="s">
        <v>96</v>
      </c>
      <c r="G20" s="26" t="s">
        <v>164</v>
      </c>
      <c r="H20" s="48" t="s">
        <v>165</v>
      </c>
      <c r="I20" s="26" t="s">
        <v>166</v>
      </c>
      <c r="J20" s="129"/>
      <c r="K20" s="27" t="s">
        <v>69</v>
      </c>
      <c r="L20" s="27"/>
      <c r="M20" s="65">
        <v>44327</v>
      </c>
      <c r="N20" s="60"/>
      <c r="O20" s="83" t="s">
        <v>203</v>
      </c>
      <c r="P20" s="83">
        <v>1</v>
      </c>
      <c r="Q20" s="84">
        <v>245.68</v>
      </c>
      <c r="R20" s="83" t="s">
        <v>197</v>
      </c>
      <c r="S20" s="83">
        <v>0</v>
      </c>
      <c r="T20" s="83">
        <f t="shared" si="0"/>
        <v>0</v>
      </c>
      <c r="U20" s="85">
        <v>5015</v>
      </c>
      <c r="V20" s="86" t="s">
        <v>212</v>
      </c>
      <c r="W20" s="85" t="s">
        <v>243</v>
      </c>
      <c r="X20" s="165" t="s">
        <v>244</v>
      </c>
      <c r="Y20" s="74"/>
    </row>
    <row r="21" spans="1:25" s="50" customFormat="1" ht="31.5" customHeight="1" thickBot="1" x14ac:dyDescent="0.3">
      <c r="A21" s="111"/>
      <c r="B21" s="57" t="s">
        <v>45</v>
      </c>
      <c r="C21" s="15" t="s">
        <v>24</v>
      </c>
      <c r="D21" s="15" t="s">
        <v>25</v>
      </c>
      <c r="E21" s="34" t="s">
        <v>97</v>
      </c>
      <c r="F21" s="15" t="s">
        <v>98</v>
      </c>
      <c r="G21" s="15" t="s">
        <v>167</v>
      </c>
      <c r="H21" s="47" t="s">
        <v>168</v>
      </c>
      <c r="I21" s="15" t="s">
        <v>169</v>
      </c>
      <c r="J21" s="130"/>
      <c r="K21" s="28" t="s">
        <v>69</v>
      </c>
      <c r="L21" s="28"/>
      <c r="M21" s="66">
        <v>44327</v>
      </c>
      <c r="N21" s="63"/>
      <c r="O21" s="93" t="s">
        <v>203</v>
      </c>
      <c r="P21" s="93">
        <v>7</v>
      </c>
      <c r="Q21" s="94">
        <f>245.68*P21</f>
        <v>1719.76</v>
      </c>
      <c r="R21" s="93" t="s">
        <v>197</v>
      </c>
      <c r="S21" s="93">
        <v>0</v>
      </c>
      <c r="T21" s="93">
        <f t="shared" si="0"/>
        <v>0</v>
      </c>
      <c r="U21" s="93">
        <v>5028</v>
      </c>
      <c r="V21" s="95" t="s">
        <v>213</v>
      </c>
      <c r="W21" s="93" t="s">
        <v>245</v>
      </c>
      <c r="X21" s="184" t="s">
        <v>246</v>
      </c>
      <c r="Y21" s="70"/>
    </row>
    <row r="22" spans="1:25" ht="31.5" customHeight="1" x14ac:dyDescent="0.25">
      <c r="A22" s="109" t="s">
        <v>180</v>
      </c>
      <c r="B22" s="154" t="s">
        <v>43</v>
      </c>
      <c r="C22" s="155" t="s">
        <v>20</v>
      </c>
      <c r="D22" s="155" t="s">
        <v>21</v>
      </c>
      <c r="E22" s="128" t="s">
        <v>93</v>
      </c>
      <c r="F22" s="155" t="s">
        <v>94</v>
      </c>
      <c r="G22" s="155" t="s">
        <v>152</v>
      </c>
      <c r="H22" s="156" t="s">
        <v>153</v>
      </c>
      <c r="I22" s="155" t="s">
        <v>154</v>
      </c>
      <c r="J22" s="106" t="s">
        <v>177</v>
      </c>
      <c r="K22" s="157"/>
      <c r="L22" s="157" t="s">
        <v>69</v>
      </c>
      <c r="M22" s="158" t="s">
        <v>185</v>
      </c>
      <c r="N22" s="157" t="s">
        <v>185</v>
      </c>
      <c r="O22" s="80" t="s">
        <v>203</v>
      </c>
      <c r="P22" s="80">
        <v>2</v>
      </c>
      <c r="Q22" s="81">
        <f>245.68*P22</f>
        <v>491.36</v>
      </c>
      <c r="R22" s="80" t="s">
        <v>197</v>
      </c>
      <c r="S22" s="80">
        <v>0</v>
      </c>
      <c r="T22" s="80">
        <f t="shared" si="0"/>
        <v>0</v>
      </c>
      <c r="U22" s="183">
        <v>5038</v>
      </c>
      <c r="V22" s="182" t="s">
        <v>214</v>
      </c>
      <c r="W22" s="181" t="s">
        <v>247</v>
      </c>
      <c r="X22" s="185" t="s">
        <v>248</v>
      </c>
      <c r="Y22" s="71"/>
    </row>
    <row r="23" spans="1:25" s="50" customFormat="1" ht="31.5" customHeight="1" x14ac:dyDescent="0.25">
      <c r="A23" s="109"/>
      <c r="B23" s="142"/>
      <c r="C23" s="144"/>
      <c r="D23" s="144"/>
      <c r="E23" s="106"/>
      <c r="F23" s="144"/>
      <c r="G23" s="144"/>
      <c r="H23" s="147"/>
      <c r="I23" s="144"/>
      <c r="J23" s="106"/>
      <c r="K23" s="149"/>
      <c r="L23" s="149"/>
      <c r="M23" s="151"/>
      <c r="N23" s="149"/>
      <c r="O23" s="83" t="s">
        <v>199</v>
      </c>
      <c r="P23" s="83">
        <v>1</v>
      </c>
      <c r="Q23" s="84">
        <f>245.68*P23</f>
        <v>245.68</v>
      </c>
      <c r="R23" s="83" t="s">
        <v>197</v>
      </c>
      <c r="S23" s="83">
        <v>0</v>
      </c>
      <c r="T23" s="83">
        <f t="shared" si="0"/>
        <v>0</v>
      </c>
      <c r="U23" s="176"/>
      <c r="V23" s="174"/>
      <c r="W23" s="172"/>
      <c r="X23" s="174"/>
      <c r="Y23" s="71"/>
    </row>
    <row r="24" spans="1:25" ht="31.5" customHeight="1" x14ac:dyDescent="0.25">
      <c r="A24" s="110"/>
      <c r="B24" s="25" t="s">
        <v>41</v>
      </c>
      <c r="C24" s="26" t="s">
        <v>16</v>
      </c>
      <c r="D24" s="26" t="s">
        <v>17</v>
      </c>
      <c r="E24" s="33" t="s">
        <v>107</v>
      </c>
      <c r="F24" s="26" t="s">
        <v>108</v>
      </c>
      <c r="G24" s="26" t="s">
        <v>155</v>
      </c>
      <c r="H24" s="48" t="s">
        <v>159</v>
      </c>
      <c r="I24" s="26" t="s">
        <v>160</v>
      </c>
      <c r="J24" s="107"/>
      <c r="K24" s="27"/>
      <c r="L24" s="27" t="s">
        <v>69</v>
      </c>
      <c r="M24" s="27"/>
      <c r="N24" s="27" t="s">
        <v>185</v>
      </c>
      <c r="O24" s="83" t="s">
        <v>203</v>
      </c>
      <c r="P24" s="83">
        <v>3</v>
      </c>
      <c r="Q24" s="84">
        <f>245.68*P24</f>
        <v>737.04</v>
      </c>
      <c r="R24" s="83" t="s">
        <v>197</v>
      </c>
      <c r="S24" s="83">
        <v>0</v>
      </c>
      <c r="T24" s="83">
        <f t="shared" si="0"/>
        <v>0</v>
      </c>
      <c r="U24" s="83">
        <v>5048</v>
      </c>
      <c r="V24" s="86" t="s">
        <v>215</v>
      </c>
      <c r="W24" s="83" t="s">
        <v>249</v>
      </c>
      <c r="X24" s="165" t="s">
        <v>252</v>
      </c>
      <c r="Y24" s="69"/>
    </row>
    <row r="25" spans="1:25" ht="31.5" customHeight="1" x14ac:dyDescent="0.25">
      <c r="A25" s="110"/>
      <c r="B25" s="25" t="s">
        <v>42</v>
      </c>
      <c r="C25" s="26" t="s">
        <v>18</v>
      </c>
      <c r="D25" s="26" t="s">
        <v>19</v>
      </c>
      <c r="E25" s="33" t="s">
        <v>105</v>
      </c>
      <c r="F25" s="26" t="s">
        <v>106</v>
      </c>
      <c r="G25" s="26" t="s">
        <v>156</v>
      </c>
      <c r="H25" s="48" t="s">
        <v>157</v>
      </c>
      <c r="I25" s="26" t="s">
        <v>158</v>
      </c>
      <c r="J25" s="107"/>
      <c r="K25" s="27" t="s">
        <v>69</v>
      </c>
      <c r="L25" s="27"/>
      <c r="M25" s="65">
        <v>44327</v>
      </c>
      <c r="N25" s="60"/>
      <c r="O25" s="83" t="s">
        <v>203</v>
      </c>
      <c r="P25" s="83">
        <v>1</v>
      </c>
      <c r="Q25" s="84">
        <v>245.68</v>
      </c>
      <c r="R25" s="83" t="s">
        <v>197</v>
      </c>
      <c r="S25" s="83">
        <v>0</v>
      </c>
      <c r="T25" s="83">
        <f t="shared" si="0"/>
        <v>0</v>
      </c>
      <c r="U25" s="83">
        <v>5057</v>
      </c>
      <c r="V25" s="86" t="s">
        <v>216</v>
      </c>
      <c r="W25" s="186" t="s">
        <v>250</v>
      </c>
      <c r="X25" s="165" t="s">
        <v>253</v>
      </c>
      <c r="Y25" s="69"/>
    </row>
    <row r="26" spans="1:25" ht="31.5" customHeight="1" thickBot="1" x14ac:dyDescent="0.3">
      <c r="A26" s="111"/>
      <c r="B26" s="19" t="s">
        <v>40</v>
      </c>
      <c r="C26" s="15" t="s">
        <v>14</v>
      </c>
      <c r="D26" s="15" t="s">
        <v>15</v>
      </c>
      <c r="E26" s="34" t="s">
        <v>103</v>
      </c>
      <c r="F26" s="15" t="s">
        <v>104</v>
      </c>
      <c r="G26" s="15" t="s">
        <v>161</v>
      </c>
      <c r="H26" s="47" t="s">
        <v>162</v>
      </c>
      <c r="I26" s="15" t="s">
        <v>163</v>
      </c>
      <c r="J26" s="108"/>
      <c r="K26" s="28"/>
      <c r="L26" s="28" t="s">
        <v>69</v>
      </c>
      <c r="M26" s="28"/>
      <c r="N26" s="28" t="s">
        <v>185</v>
      </c>
      <c r="O26" s="87" t="s">
        <v>203</v>
      </c>
      <c r="P26" s="87">
        <v>4</v>
      </c>
      <c r="Q26" s="88">
        <f>245.68*P26</f>
        <v>982.72</v>
      </c>
      <c r="R26" s="87" t="s">
        <v>197</v>
      </c>
      <c r="S26" s="87">
        <v>0</v>
      </c>
      <c r="T26" s="87">
        <f t="shared" si="0"/>
        <v>0</v>
      </c>
      <c r="U26" s="87">
        <v>5016</v>
      </c>
      <c r="V26" s="89" t="s">
        <v>217</v>
      </c>
      <c r="W26" s="87" t="s">
        <v>251</v>
      </c>
      <c r="X26" s="187" t="s">
        <v>254</v>
      </c>
      <c r="Y26" s="70"/>
    </row>
    <row r="27" spans="1:25" ht="41.25" customHeight="1" thickBot="1" x14ac:dyDescent="0.3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58"/>
      <c r="N27" s="58"/>
      <c r="O27" s="77"/>
      <c r="P27" s="77"/>
      <c r="Q27" s="96">
        <f>SUM(Q4:Q26)</f>
        <v>14495.12</v>
      </c>
      <c r="R27" s="97"/>
      <c r="S27" s="97"/>
      <c r="T27" s="98">
        <f>SUM(T4:T25)</f>
        <v>1106.98</v>
      </c>
      <c r="U27" s="99"/>
      <c r="V27" s="100"/>
      <c r="W27" s="99"/>
      <c r="X27" s="100"/>
      <c r="Y27" s="75"/>
    </row>
    <row r="30" spans="1:25" ht="15.75" x14ac:dyDescent="0.25">
      <c r="A30" s="16"/>
      <c r="B30" s="16"/>
      <c r="C30" s="16"/>
      <c r="D30" s="17"/>
      <c r="F30" s="17"/>
      <c r="G30" s="42"/>
      <c r="H30" s="42"/>
      <c r="I30" s="42"/>
      <c r="J30" s="42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101"/>
      <c r="V30" s="2"/>
      <c r="W30" s="101"/>
      <c r="X30" s="2"/>
    </row>
    <row r="31" spans="1:25" x14ac:dyDescent="0.25">
      <c r="O31" s="42"/>
      <c r="P31" s="42"/>
      <c r="Q31" s="42"/>
      <c r="R31" s="42"/>
      <c r="S31" s="42"/>
      <c r="T31" s="2"/>
      <c r="U31" s="2"/>
      <c r="V31" s="2"/>
      <c r="W31" s="2"/>
      <c r="X31" s="2"/>
    </row>
  </sheetData>
  <mergeCells count="85">
    <mergeCell ref="W17:W18"/>
    <mergeCell ref="X17:X18"/>
    <mergeCell ref="W22:W23"/>
    <mergeCell ref="V22:V23"/>
    <mergeCell ref="U22:U23"/>
    <mergeCell ref="X22:X23"/>
    <mergeCell ref="U17:U18"/>
    <mergeCell ref="V17:V18"/>
    <mergeCell ref="U10:U12"/>
    <mergeCell ref="V10:V12"/>
    <mergeCell ref="U7:U8"/>
    <mergeCell ref="V7:V8"/>
    <mergeCell ref="U13:U15"/>
    <mergeCell ref="V13:V15"/>
    <mergeCell ref="W10:W12"/>
    <mergeCell ref="X10:X12"/>
    <mergeCell ref="W13:W14"/>
    <mergeCell ref="X13:X14"/>
    <mergeCell ref="W2:X3"/>
    <mergeCell ref="W7:W8"/>
    <mergeCell ref="X7:X8"/>
    <mergeCell ref="M17:M18"/>
    <mergeCell ref="N17:N18"/>
    <mergeCell ref="B22:B23"/>
    <mergeCell ref="C22:C23"/>
    <mergeCell ref="D22:D23"/>
    <mergeCell ref="E22:E23"/>
    <mergeCell ref="F22:F23"/>
    <mergeCell ref="G22:G23"/>
    <mergeCell ref="H22:H23"/>
    <mergeCell ref="I22:I23"/>
    <mergeCell ref="K22:K23"/>
    <mergeCell ref="L22:L23"/>
    <mergeCell ref="M22:M23"/>
    <mergeCell ref="N22:N23"/>
    <mergeCell ref="G17:G18"/>
    <mergeCell ref="H17:H18"/>
    <mergeCell ref="I17:I18"/>
    <mergeCell ref="K17:K18"/>
    <mergeCell ref="L17:L18"/>
    <mergeCell ref="B17:B18"/>
    <mergeCell ref="C17:C18"/>
    <mergeCell ref="D17:D18"/>
    <mergeCell ref="E17:E18"/>
    <mergeCell ref="F17:F18"/>
    <mergeCell ref="O2:P2"/>
    <mergeCell ref="R2:S2"/>
    <mergeCell ref="U2:U3"/>
    <mergeCell ref="V2:V3"/>
    <mergeCell ref="B11:B12"/>
    <mergeCell ref="C11:C12"/>
    <mergeCell ref="D11:D12"/>
    <mergeCell ref="E11:E12"/>
    <mergeCell ref="F11:F12"/>
    <mergeCell ref="G11:G12"/>
    <mergeCell ref="H11:H12"/>
    <mergeCell ref="I11:I12"/>
    <mergeCell ref="K11:K12"/>
    <mergeCell ref="L11:L12"/>
    <mergeCell ref="M11:M12"/>
    <mergeCell ref="Q2:Q3"/>
    <mergeCell ref="M2:N2"/>
    <mergeCell ref="M16:N16"/>
    <mergeCell ref="I2:I3"/>
    <mergeCell ref="J2:J3"/>
    <mergeCell ref="A9:A15"/>
    <mergeCell ref="J9:J15"/>
    <mergeCell ref="A4:A8"/>
    <mergeCell ref="J4:J8"/>
    <mergeCell ref="T2:T3"/>
    <mergeCell ref="A27:L27"/>
    <mergeCell ref="J22:J26"/>
    <mergeCell ref="A22:A26"/>
    <mergeCell ref="Y2:Y3"/>
    <mergeCell ref="C2:D3"/>
    <mergeCell ref="K2:L2"/>
    <mergeCell ref="E2:E3"/>
    <mergeCell ref="K16:L16"/>
    <mergeCell ref="A2:A3"/>
    <mergeCell ref="B2:B3"/>
    <mergeCell ref="F2:F3"/>
    <mergeCell ref="A16:A21"/>
    <mergeCell ref="J16:J21"/>
    <mergeCell ref="G2:G3"/>
    <mergeCell ref="H2:H3"/>
  </mergeCells>
  <hyperlinks>
    <hyperlink ref="H16" r:id="rId1" xr:uid="{4ED594C4-65B1-4E69-8049-32645A7B5EBA}"/>
    <hyperlink ref="H4" r:id="rId2" xr:uid="{C09D9C43-88F9-4DA6-994D-9CBAC5C59B93}"/>
    <hyperlink ref="H5" r:id="rId3" xr:uid="{D31DFDB2-2A9B-4DA2-B863-80814A3834FF}"/>
    <hyperlink ref="H6" r:id="rId4" xr:uid="{1DD514E9-EFDB-4AC0-B226-CBC57F883FEA}"/>
    <hyperlink ref="H9" r:id="rId5" xr:uid="{C8061076-AD39-4A31-AB3A-00A134C1D7A6}"/>
    <hyperlink ref="H10" r:id="rId6" xr:uid="{2474AAB3-953C-418E-916D-76BCD729D61D}"/>
    <hyperlink ref="H11" r:id="rId7" xr:uid="{01C3BCC9-C8C7-4CD8-9393-4B0516DE4E6D}"/>
    <hyperlink ref="H13" r:id="rId8" xr:uid="{46560B07-B638-4599-A184-2B2D6F659032}"/>
    <hyperlink ref="H14" r:id="rId9" xr:uid="{9F66CFDE-C36D-4170-8E99-091BE090D806}"/>
    <hyperlink ref="H15" r:id="rId10" xr:uid="{918064E1-B654-466D-8B25-B008294B0AC2}"/>
    <hyperlink ref="H17" r:id="rId11" xr:uid="{BF34B94B-F18C-47B9-8593-1E33E7BEBBF6}"/>
    <hyperlink ref="H19" r:id="rId12" xr:uid="{D3099F9C-B93C-4A73-9019-17079BA9A4BD}"/>
    <hyperlink ref="H22" r:id="rId13" xr:uid="{1DC0C4DA-CD2B-4A70-B326-113617C10DC4}"/>
    <hyperlink ref="H24" r:id="rId14" xr:uid="{383E0271-FD9E-430B-9844-067488E18440}"/>
    <hyperlink ref="H25" r:id="rId15" xr:uid="{771182E4-DBA7-4C04-BAAE-1CEFA58CED26}"/>
    <hyperlink ref="H26" r:id="rId16" xr:uid="{55A4A3C4-3BFB-44FC-91C0-2A6A53C37A35}"/>
    <hyperlink ref="H7" r:id="rId17" xr:uid="{6805BEAA-E3E4-44C9-AF51-A724788EE6EC}"/>
    <hyperlink ref="H8" r:id="rId18" xr:uid="{C4C12416-573F-495F-88AA-EE212A4A8485}"/>
    <hyperlink ref="H20" r:id="rId19" xr:uid="{50D63AC4-2BBD-4A7E-A435-2B3E3B26E47C}"/>
    <hyperlink ref="H21" r:id="rId20" xr:uid="{E6050B36-2E48-4875-8EB8-2C6F8BF1AB80}"/>
  </hyperlinks>
  <printOptions horizontalCentered="1" verticalCentered="1"/>
  <pageMargins left="0" right="0" top="0" bottom="0" header="0" footer="0"/>
  <pageSetup paperSize="9" scale="33" orientation="landscape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0030A-D743-402F-8133-FA6782B46C58}">
  <dimension ref="C5:G7"/>
  <sheetViews>
    <sheetView workbookViewId="0">
      <selection activeCell="J5" sqref="J5"/>
    </sheetView>
  </sheetViews>
  <sheetFormatPr defaultRowHeight="15" x14ac:dyDescent="0.25"/>
  <cols>
    <col min="3" max="6" width="9.7109375" customWidth="1"/>
    <col min="7" max="7" width="19.85546875" bestFit="1" customWidth="1"/>
  </cols>
  <sheetData>
    <row r="5" spans="3:7" ht="15.75" thickBot="1" x14ac:dyDescent="0.3"/>
    <row r="6" spans="3:7" ht="16.5" x14ac:dyDescent="0.25">
      <c r="C6" s="8" t="s">
        <v>51</v>
      </c>
      <c r="D6" s="9" t="s">
        <v>52</v>
      </c>
      <c r="E6" s="9" t="s">
        <v>53</v>
      </c>
      <c r="F6" s="9" t="s">
        <v>54</v>
      </c>
      <c r="G6" s="10" t="s">
        <v>55</v>
      </c>
    </row>
    <row r="7" spans="3:7" ht="17.25" thickBot="1" x14ac:dyDescent="0.3">
      <c r="C7" s="11" t="s">
        <v>56</v>
      </c>
      <c r="D7" s="12" t="s">
        <v>57</v>
      </c>
      <c r="E7" s="12" t="s">
        <v>58</v>
      </c>
      <c r="F7" s="12" t="s">
        <v>59</v>
      </c>
      <c r="G7" s="13" t="s">
        <v>60</v>
      </c>
    </row>
  </sheetData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.</vt:lpstr>
      <vt:lpstr>Planilha1</vt:lpstr>
      <vt:lpstr>'.'!Area_de_impressao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Letícia Lemes</dc:creator>
  <cp:lastModifiedBy>Bruno Alves</cp:lastModifiedBy>
  <cp:lastPrinted>2021-04-21T13:40:30Z</cp:lastPrinted>
  <dcterms:created xsi:type="dcterms:W3CDTF">2020-06-25T13:07:08Z</dcterms:created>
  <dcterms:modified xsi:type="dcterms:W3CDTF">2021-05-26T19:03:45Z</dcterms:modified>
</cp:coreProperties>
</file>